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mc:AlternateContent xmlns:mc="http://schemas.openxmlformats.org/markup-compatibility/2006">
    <mc:Choice Requires="x15">
      <x15ac:absPath xmlns:x15ac="http://schemas.microsoft.com/office/spreadsheetml/2010/11/ac" url="D:\svn\svn_work\QA\CMMI\湖南航天信息有限公司\评审项目\P1-发票管理平台\010  开发库\020  计划\010  项目计划\"/>
    </mc:Choice>
  </mc:AlternateContent>
  <bookViews>
    <workbookView xWindow="0" yWindow="0" windowWidth="23280" windowHeight="10950" tabRatio="860"/>
  </bookViews>
  <sheets>
    <sheet name="项目封面" sheetId="51" r:id="rId1"/>
    <sheet name="项目控制页" sheetId="52" r:id="rId2"/>
    <sheet name="说明" sheetId="53" r:id="rId3"/>
    <sheet name="项目属性" sheetId="54" r:id="rId4"/>
    <sheet name="项目预算-费用总表" sheetId="2" r:id="rId5"/>
    <sheet name="项目预算-工时总表" sheetId="33" r:id="rId6"/>
    <sheet name="费用-发票管理平台V1.0" sheetId="9" r:id="rId7"/>
    <sheet name="工时-发票管理平台V1.0" sheetId="4" r:id="rId8"/>
    <sheet name="发票管理平台V1.0预算" sheetId="13" r:id="rId9"/>
    <sheet name="功能列表及项目计划" sheetId="55" r:id="rId10"/>
  </sheets>
  <definedNames>
    <definedName name="_xlnm._FilterDatabase" localSheetId="8" hidden="1">发票管理平台V1.0预算!$A$3:$G$21</definedName>
    <definedName name="_xlnm._FilterDatabase" localSheetId="6" hidden="1">'费用-发票管理平台V1.0'!$B$10:$R$50</definedName>
    <definedName name="_xlnm._FilterDatabase" localSheetId="7" hidden="1">'工时-发票管理平台V1.0'!$B$3:$I$17</definedName>
  </definedNames>
  <calcPr calcId="162913"/>
</workbook>
</file>

<file path=xl/calcChain.xml><?xml version="1.0" encoding="utf-8"?>
<calcChain xmlns="http://schemas.openxmlformats.org/spreadsheetml/2006/main">
  <c r="E5" i="33" l="1"/>
  <c r="E22" i="13" l="1"/>
  <c r="E2" i="13"/>
  <c r="I17" i="4"/>
  <c r="P48" i="9"/>
  <c r="N48" i="9"/>
  <c r="J48" i="9"/>
  <c r="P45" i="9"/>
  <c r="N45" i="9"/>
  <c r="L45" i="9"/>
  <c r="J45" i="9"/>
  <c r="H45" i="9"/>
  <c r="P42" i="9"/>
  <c r="N42" i="9"/>
  <c r="L42" i="9"/>
  <c r="J42" i="9"/>
  <c r="H42" i="9"/>
  <c r="P39" i="9"/>
  <c r="N39" i="9"/>
  <c r="L39" i="9"/>
  <c r="J39" i="9"/>
  <c r="H39" i="9"/>
  <c r="F35" i="9"/>
  <c r="N35" i="9" s="1"/>
  <c r="F32" i="9"/>
  <c r="N32" i="9" s="1"/>
  <c r="F29" i="9"/>
  <c r="P29" i="9" s="1"/>
  <c r="F26" i="9"/>
  <c r="P26" i="9" s="1"/>
  <c r="F23" i="9"/>
  <c r="N23" i="9" s="1"/>
  <c r="F20" i="9"/>
  <c r="H20" i="9" s="1"/>
  <c r="F17" i="9"/>
  <c r="P17" i="9" s="1"/>
  <c r="F14" i="9"/>
  <c r="P14" i="9" s="1"/>
  <c r="F11" i="9"/>
  <c r="N11" i="9" s="1"/>
  <c r="I5" i="33"/>
  <c r="H5" i="33"/>
  <c r="F5" i="33"/>
  <c r="J5" i="33"/>
  <c r="G4" i="33"/>
  <c r="L23" i="9" l="1"/>
  <c r="L20" i="9"/>
  <c r="H11" i="9"/>
  <c r="P20" i="9"/>
  <c r="P23" i="9"/>
  <c r="H32" i="9"/>
  <c r="H35" i="9"/>
  <c r="L11" i="9"/>
  <c r="L32" i="9"/>
  <c r="L35" i="9"/>
  <c r="P11" i="9"/>
  <c r="H23" i="9"/>
  <c r="P32" i="9"/>
  <c r="P35" i="9"/>
  <c r="G5" i="33"/>
  <c r="D4" i="33"/>
  <c r="D5" i="33" s="1"/>
  <c r="K48" i="9" s="1"/>
  <c r="J14" i="9"/>
  <c r="N14" i="9"/>
  <c r="J26" i="9"/>
  <c r="N26" i="9"/>
  <c r="J17" i="9"/>
  <c r="N17" i="9"/>
  <c r="J29" i="9"/>
  <c r="N29" i="9"/>
  <c r="H14" i="9"/>
  <c r="L14" i="9"/>
  <c r="J20" i="9"/>
  <c r="N20" i="9"/>
  <c r="H26" i="9"/>
  <c r="L26" i="9"/>
  <c r="J32" i="9"/>
  <c r="J11" i="9"/>
  <c r="H17" i="9"/>
  <c r="L17" i="9"/>
  <c r="J23" i="9"/>
  <c r="H29" i="9"/>
  <c r="L29" i="9"/>
  <c r="J35" i="9"/>
  <c r="I17" i="9" l="1"/>
  <c r="G17" i="9"/>
  <c r="M29" i="9"/>
  <c r="G42" i="9"/>
  <c r="M26" i="9"/>
  <c r="K29" i="9"/>
  <c r="I29" i="9"/>
  <c r="K11" i="9"/>
  <c r="G39" i="9"/>
  <c r="I26" i="9"/>
  <c r="O17" i="9"/>
  <c r="K23" i="9"/>
  <c r="G48" i="9"/>
  <c r="K32" i="9"/>
  <c r="O20" i="9"/>
  <c r="I14" i="9"/>
  <c r="K35" i="9"/>
  <c r="M17" i="9"/>
  <c r="G45" i="9"/>
  <c r="G29" i="9"/>
  <c r="K20" i="9"/>
  <c r="O29" i="9"/>
  <c r="M45" i="9"/>
  <c r="G20" i="9"/>
  <c r="I45" i="9"/>
  <c r="G14" i="9"/>
  <c r="I42" i="9"/>
  <c r="M39" i="9"/>
  <c r="Q32" i="9"/>
  <c r="K17" i="9"/>
  <c r="Q45" i="9"/>
  <c r="Q39" i="9"/>
  <c r="O14" i="9"/>
  <c r="Q26" i="9"/>
  <c r="M14" i="9"/>
  <c r="G26" i="9"/>
  <c r="Q48" i="9"/>
  <c r="Q42" i="9"/>
  <c r="G11" i="9"/>
  <c r="K26" i="9"/>
  <c r="K45" i="9"/>
  <c r="M42" i="9"/>
  <c r="G35" i="9"/>
  <c r="Q11" i="9"/>
  <c r="O26" i="9"/>
  <c r="K14" i="9"/>
  <c r="Q35" i="9"/>
  <c r="K42" i="9"/>
  <c r="M23" i="9"/>
  <c r="I39" i="9"/>
  <c r="G23" i="9"/>
  <c r="Q14" i="9"/>
  <c r="Q29" i="9"/>
  <c r="K39" i="9"/>
  <c r="M32" i="9"/>
  <c r="I32" i="9"/>
  <c r="Q20" i="9"/>
  <c r="O48" i="9"/>
  <c r="E48" i="9" s="1"/>
  <c r="Q17" i="9"/>
  <c r="O23" i="9"/>
  <c r="O35" i="9"/>
  <c r="O32" i="9"/>
  <c r="Q23" i="9"/>
  <c r="M35" i="9"/>
  <c r="M11" i="9"/>
  <c r="O45" i="9"/>
  <c r="O11" i="9"/>
  <c r="G32" i="9"/>
  <c r="I20" i="9"/>
  <c r="I11" i="9"/>
  <c r="M20" i="9"/>
  <c r="I23" i="9"/>
  <c r="I35" i="9"/>
  <c r="O42" i="9"/>
  <c r="O39" i="9"/>
  <c r="G38" i="9"/>
  <c r="E45" i="9" l="1"/>
  <c r="I38" i="9"/>
  <c r="E42" i="9"/>
  <c r="E29" i="9"/>
  <c r="M10" i="9"/>
  <c r="I4" i="2" s="1"/>
  <c r="E17" i="9"/>
  <c r="E26" i="9"/>
  <c r="Q38" i="9"/>
  <c r="Q10" i="9" s="1"/>
  <c r="K4" i="2" s="1"/>
  <c r="E11" i="9"/>
  <c r="E20" i="9"/>
  <c r="E23" i="9"/>
  <c r="E14" i="9"/>
  <c r="E39" i="9"/>
  <c r="K38" i="9"/>
  <c r="K10" i="9" s="1"/>
  <c r="H4" i="2" s="1"/>
  <c r="E35" i="9"/>
  <c r="E32" i="9"/>
  <c r="O38" i="9"/>
  <c r="O10" i="9" s="1"/>
  <c r="J4" i="2" s="1"/>
  <c r="I10" i="9"/>
  <c r="G4" i="2" s="1"/>
  <c r="G10" i="9"/>
  <c r="F4" i="2" s="1"/>
  <c r="E38" i="9" l="1"/>
  <c r="E10" i="9" s="1"/>
  <c r="E4" i="2"/>
</calcChain>
</file>

<file path=xl/comments1.xml><?xml version="1.0" encoding="utf-8"?>
<comments xmlns="http://schemas.openxmlformats.org/spreadsheetml/2006/main">
  <authors>
    <author>作者</author>
  </authors>
  <commentList>
    <comment ref="A10" authorId="0" shapeId="0">
      <text>
        <r>
          <rPr>
            <b/>
            <sz val="9"/>
            <rFont val="宋体"/>
            <family val="3"/>
            <charset val="134"/>
          </rPr>
          <t>注：每种软件类型都有它自已的劳动率，具有不同的开发成本。</t>
        </r>
        <r>
          <rPr>
            <sz val="9"/>
            <rFont val="宋体"/>
            <family val="3"/>
            <charset val="134"/>
          </rPr>
          <t xml:space="preserve">
</t>
        </r>
      </text>
    </comment>
  </commentList>
</comments>
</file>

<file path=xl/sharedStrings.xml><?xml version="1.0" encoding="utf-8"?>
<sst xmlns="http://schemas.openxmlformats.org/spreadsheetml/2006/main" count="471" uniqueCount="219">
  <si>
    <t>发票管理平台</t>
  </si>
  <si>
    <t>项目估算记录</t>
  </si>
  <si>
    <t>文档版本号：</t>
  </si>
  <si>
    <t>V1.0</t>
  </si>
  <si>
    <t>文档编号：</t>
  </si>
  <si>
    <t>HNHX17_FPGLPT1.0_XMGS</t>
  </si>
  <si>
    <t>文档密级：</t>
  </si>
  <si>
    <t>内部公开</t>
  </si>
  <si>
    <t>归属部门/项目：</t>
  </si>
  <si>
    <t>技术开发部</t>
  </si>
  <si>
    <t>编写人：</t>
  </si>
  <si>
    <t>邓毅伟</t>
  </si>
  <si>
    <t>编写日期：</t>
  </si>
  <si>
    <t xml:space="preserve">版权信息
本文件涉及之信息，属湖南航天信息有限公司所有。
未经湖南航天信息有限公司允许，文件中的任何部分都不能以任何形式向第三方散发。
</t>
  </si>
  <si>
    <t>文件更改摘要</t>
  </si>
  <si>
    <t>文档更改信息</t>
  </si>
  <si>
    <t>版本号</t>
  </si>
  <si>
    <t>修订日期</t>
  </si>
  <si>
    <t>修订人</t>
  </si>
  <si>
    <t>修订说明</t>
  </si>
  <si>
    <t>修订状态</t>
  </si>
  <si>
    <t>审核日期</t>
  </si>
  <si>
    <t>审核人</t>
  </si>
  <si>
    <t>批准人</t>
  </si>
  <si>
    <t>正式版</t>
  </si>
  <si>
    <t>A</t>
  </si>
  <si>
    <t>唐锦涛</t>
  </si>
  <si>
    <t>李江华</t>
  </si>
  <si>
    <r>
      <rPr>
        <sz val="10.5"/>
        <color indexed="8"/>
        <rFont val="宋体"/>
        <family val="3"/>
        <charset val="134"/>
      </rPr>
      <t>修订</t>
    </r>
    <r>
      <rPr>
        <sz val="10.5"/>
        <color indexed="8"/>
        <rFont val="宋体"/>
        <family val="3"/>
        <charset val="134"/>
      </rPr>
      <t>状态：</t>
    </r>
    <r>
      <rPr>
        <sz val="10.5"/>
        <color indexed="8"/>
        <rFont val="Times New Roman"/>
        <family val="1"/>
      </rPr>
      <t>A--</t>
    </r>
    <r>
      <rPr>
        <sz val="10.5"/>
        <color indexed="8"/>
        <rFont val="宋体"/>
        <family val="3"/>
        <charset val="134"/>
      </rPr>
      <t>增加，</t>
    </r>
    <r>
      <rPr>
        <sz val="10.5"/>
        <color indexed="8"/>
        <rFont val="Times New Roman"/>
        <family val="1"/>
      </rPr>
      <t>M--</t>
    </r>
    <r>
      <rPr>
        <sz val="10.5"/>
        <color indexed="8"/>
        <rFont val="宋体"/>
        <family val="3"/>
        <charset val="134"/>
      </rPr>
      <t>修改，</t>
    </r>
    <r>
      <rPr>
        <sz val="10.5"/>
        <color indexed="8"/>
        <rFont val="Times New Roman"/>
        <family val="1"/>
      </rPr>
      <t>D--</t>
    </r>
    <r>
      <rPr>
        <sz val="10.5"/>
        <color indexed="8"/>
        <rFont val="宋体"/>
        <family val="3"/>
        <charset val="134"/>
      </rPr>
      <t>删除</t>
    </r>
  </si>
  <si>
    <t>日期格式：</t>
  </si>
  <si>
    <t>YYYY-MM-DD</t>
  </si>
  <si>
    <t>1、根据选用的估算方法，选取估算记录表模板</t>
  </si>
  <si>
    <t>2、在实际应用时，建议按系统模块或工作类别建立子表分别进行估算；统计出来的结果即为项目整体的估算值</t>
  </si>
  <si>
    <r>
      <rPr>
        <sz val="10"/>
        <rFont val="Times New Roman"/>
        <family val="1"/>
      </rPr>
      <t>3</t>
    </r>
    <r>
      <rPr>
        <sz val="10"/>
        <rFont val="宋体"/>
        <family val="3"/>
        <charset val="134"/>
      </rPr>
      <t>、项目估算时，可采取多种估算方法相结合的方式</t>
    </r>
  </si>
  <si>
    <t>项目属性</t>
  </si>
  <si>
    <t>项目名称</t>
  </si>
  <si>
    <t>项目选用生命周期</t>
  </si>
  <si>
    <t>瀑布模型</t>
  </si>
  <si>
    <t>项目定义过程</t>
  </si>
  <si>
    <t>参见《发票管理平台V1.0_项目过程定义裁剪表》文档</t>
  </si>
  <si>
    <t>应用领域</t>
  </si>
  <si>
    <t>管理平台</t>
  </si>
  <si>
    <t>项目类型</t>
  </si>
  <si>
    <t>产品开发类</t>
  </si>
  <si>
    <t>客户</t>
  </si>
  <si>
    <t>中国石油天然气股份有限公司湖南销售分公司</t>
  </si>
  <si>
    <t>技术</t>
  </si>
  <si>
    <t>已成熟</t>
  </si>
  <si>
    <t>软件类型</t>
  </si>
  <si>
    <t>可视化编程软件（一般为GUI）</t>
  </si>
  <si>
    <t>硬件平台</t>
  </si>
  <si>
    <t>服务器WINDOWS2008、客户端WINDOWS7</t>
  </si>
  <si>
    <t>采用的语言</t>
  </si>
  <si>
    <t>JAVA</t>
  </si>
  <si>
    <t>采用的数据库</t>
  </si>
  <si>
    <t>MYSQL5.7</t>
  </si>
  <si>
    <t>项目所属部门</t>
  </si>
  <si>
    <t>项目经理</t>
  </si>
  <si>
    <t>项目规模</t>
  </si>
  <si>
    <t>项目组成员</t>
  </si>
  <si>
    <t>郑康怡、周巨、蔡杰、屈文敏、胡威</t>
  </si>
  <si>
    <t>项目工期</t>
  </si>
  <si>
    <t>项目概述</t>
  </si>
  <si>
    <t xml:space="preserve">开票服务器前置管理平台完成了发票管理，终端接入授权管理，系统管理，业务监控管理和设备管理等功能。按照日期来统计异常监控、异常报文、已开发票、接口调用。并可快速查询和监控异常记录，并对平台用户和角色等进行管理。替代目前使用的通用机打发票，满足国税的税收监控要求。
发票管理：发票管理可以查询已开具发票，发票打印状态，作废状态等信息。
授权管理：授权管理可以完成终端设备登记，只有在终端管理中登录成功的设备，才能正常使用。
用户管理：用户登记管理可以完成管理平台中的查询、新增、修改、删除用户操作。
角色管理：不同角色通过配置对应页面访问权限在平台完成相应的操作。
</t>
  </si>
  <si>
    <t>基本信息</t>
  </si>
  <si>
    <t>项目阶段</t>
  </si>
  <si>
    <t>序号</t>
  </si>
  <si>
    <t>部门</t>
  </si>
  <si>
    <t>总计</t>
  </si>
  <si>
    <t>项目规划阶段</t>
  </si>
  <si>
    <t>分析设计阶段</t>
  </si>
  <si>
    <t>系统架构</t>
  </si>
  <si>
    <t>研发阶段</t>
  </si>
  <si>
    <t>实施交付阶段</t>
  </si>
  <si>
    <t>持续支持阶段</t>
  </si>
  <si>
    <t>备注</t>
  </si>
  <si>
    <t>发票管理平台V1.0</t>
  </si>
  <si>
    <t>1-12月</t>
  </si>
  <si>
    <t>软件研发阶段</t>
  </si>
  <si>
    <t>说明：1.项目人员保持稳定；</t>
  </si>
  <si>
    <t>2.在每个项目之间的费用要进行合理估计，不能偏差太大；</t>
  </si>
  <si>
    <t>3.当项目出现变动时，项目预算需要做调整</t>
  </si>
  <si>
    <t>研究阶段</t>
  </si>
  <si>
    <t>分类</t>
  </si>
  <si>
    <t>费用明细</t>
  </si>
  <si>
    <t>项目</t>
  </si>
  <si>
    <t>规划阶段</t>
  </si>
  <si>
    <t>系统架构阶段</t>
  </si>
  <si>
    <t>总金额</t>
  </si>
  <si>
    <t>分配金额</t>
  </si>
  <si>
    <t>内部费用</t>
  </si>
  <si>
    <t>差旅费</t>
  </si>
  <si>
    <t>金额</t>
  </si>
  <si>
    <t>分配依据</t>
  </si>
  <si>
    <t>工时分摊</t>
  </si>
  <si>
    <t>共同承担项目</t>
  </si>
  <si>
    <t>交通费</t>
  </si>
  <si>
    <t>小车费用</t>
  </si>
  <si>
    <t>人工成本</t>
  </si>
  <si>
    <t>误餐费</t>
  </si>
  <si>
    <t>电话费-固定</t>
  </si>
  <si>
    <t>电话费-个人</t>
  </si>
  <si>
    <t>办公费</t>
  </si>
  <si>
    <t>折旧费</t>
  </si>
  <si>
    <t>外部费用</t>
  </si>
  <si>
    <t>外采工具</t>
  </si>
  <si>
    <t>工具1
（工具名称自己填写）</t>
  </si>
  <si>
    <t>工具2
（工具名称自己填写）</t>
  </si>
  <si>
    <t>工具3
（工具名称自己填写）</t>
  </si>
  <si>
    <t>劳务费</t>
  </si>
  <si>
    <t>人员工时与职位-发票管理平台</t>
  </si>
  <si>
    <t>阶段</t>
  </si>
  <si>
    <t>任务</t>
  </si>
  <si>
    <t>开始时间</t>
  </si>
  <si>
    <t>结束时间</t>
  </si>
  <si>
    <t>姓名</t>
  </si>
  <si>
    <t>归属部门</t>
  </si>
  <si>
    <t>职位</t>
  </si>
  <si>
    <t>工时(天）</t>
  </si>
  <si>
    <t>需求说明书</t>
  </si>
  <si>
    <t>软件研发</t>
  </si>
  <si>
    <t>系统设计说明书</t>
  </si>
  <si>
    <t>数据库设计</t>
  </si>
  <si>
    <t>周巨</t>
  </si>
  <si>
    <t>统计报表</t>
  </si>
  <si>
    <t>郑康怡</t>
  </si>
  <si>
    <t>测试</t>
  </si>
  <si>
    <t>软件测试</t>
  </si>
  <si>
    <t>交付总结</t>
  </si>
  <si>
    <t>产品试运行</t>
  </si>
  <si>
    <t>合计</t>
  </si>
  <si>
    <t>统计名称</t>
  </si>
  <si>
    <t>技术部</t>
  </si>
  <si>
    <t>电话费</t>
  </si>
  <si>
    <t>工资</t>
  </si>
  <si>
    <t>住房公积金</t>
  </si>
  <si>
    <t>养老保险</t>
  </si>
  <si>
    <t>医疗保险</t>
  </si>
  <si>
    <t>工会经费</t>
  </si>
  <si>
    <t>教育经费</t>
  </si>
  <si>
    <t>工伤保险</t>
  </si>
  <si>
    <t>生育保险</t>
  </si>
  <si>
    <t>企业年金</t>
  </si>
  <si>
    <t>福利费</t>
  </si>
  <si>
    <t>项目提成</t>
  </si>
  <si>
    <t>项目规划阶段
（小时）</t>
    <phoneticPr fontId="41" type="noConversion"/>
  </si>
  <si>
    <t>分析设计阶段
（小时）</t>
    <phoneticPr fontId="41" type="noConversion"/>
  </si>
  <si>
    <t>系统架构
（小时）</t>
    <phoneticPr fontId="41" type="noConversion"/>
  </si>
  <si>
    <t>研发阶段
（小时）</t>
    <phoneticPr fontId="41" type="noConversion"/>
  </si>
  <si>
    <t>实施交付阶段
（小时）</t>
    <phoneticPr fontId="41" type="noConversion"/>
  </si>
  <si>
    <t>持续支持阶段
（小时）</t>
    <phoneticPr fontId="41" type="noConversion"/>
  </si>
  <si>
    <t>项目计划</t>
    <phoneticPr fontId="41" type="noConversion"/>
  </si>
  <si>
    <t>业务监控</t>
    <phoneticPr fontId="41" type="noConversion"/>
  </si>
  <si>
    <t>系统管理</t>
    <phoneticPr fontId="41" type="noConversion"/>
  </si>
  <si>
    <t>发票管理</t>
    <phoneticPr fontId="41" type="noConversion"/>
  </si>
  <si>
    <t>授权管理</t>
    <phoneticPr fontId="41" type="noConversion"/>
  </si>
  <si>
    <t>蔡杰</t>
    <phoneticPr fontId="41" type="noConversion"/>
  </si>
  <si>
    <t>185人日</t>
    <phoneticPr fontId="41" type="noConversion"/>
  </si>
  <si>
    <t>2017-09-01至2017-11-15</t>
    <phoneticPr fontId="41" type="noConversion"/>
  </si>
  <si>
    <t xml:space="preserve"> 发票管理平台V1.0-功能列表及项目计划</t>
    <phoneticPr fontId="41" type="noConversion"/>
  </si>
  <si>
    <t>功能模块</t>
    <phoneticPr fontId="41" type="noConversion"/>
  </si>
  <si>
    <t>业务模块</t>
    <phoneticPr fontId="41" type="noConversion"/>
  </si>
  <si>
    <t>业务（功能）逻辑描述</t>
    <phoneticPr fontId="41" type="noConversion"/>
  </si>
  <si>
    <t>优先级</t>
    <phoneticPr fontId="41" type="noConversion"/>
  </si>
  <si>
    <t>工作量(人天)</t>
    <phoneticPr fontId="47" type="noConversion"/>
  </si>
  <si>
    <t>预计时间</t>
    <phoneticPr fontId="47" type="noConversion"/>
  </si>
  <si>
    <t>完成时间</t>
    <phoneticPr fontId="47" type="noConversion"/>
  </si>
  <si>
    <t>计划员工</t>
    <phoneticPr fontId="41" type="noConversion"/>
  </si>
  <si>
    <t>对应任务</t>
    <phoneticPr fontId="41" type="noConversion"/>
  </si>
  <si>
    <t>备注</t>
    <phoneticPr fontId="41" type="noConversion"/>
  </si>
  <si>
    <t>1.首页统计报表</t>
    <phoneticPr fontId="41" type="noConversion"/>
  </si>
  <si>
    <t>异常监控统计</t>
    <phoneticPr fontId="41" type="noConversion"/>
  </si>
  <si>
    <t>周巨</t>
    <phoneticPr fontId="41" type="noConversion"/>
  </si>
  <si>
    <t>按照日期天数统计异常次数</t>
    <phoneticPr fontId="41" type="noConversion"/>
  </si>
  <si>
    <t>异常报文统计</t>
    <phoneticPr fontId="41" type="noConversion"/>
  </si>
  <si>
    <t>按照日期天数统计异常报文次数</t>
    <phoneticPr fontId="41" type="noConversion"/>
  </si>
  <si>
    <t>已开发票统计</t>
    <phoneticPr fontId="41" type="noConversion"/>
  </si>
  <si>
    <t>按照日期天数统计已开发票次数</t>
    <phoneticPr fontId="41" type="noConversion"/>
  </si>
  <si>
    <t>接口调用统计</t>
    <phoneticPr fontId="41" type="noConversion"/>
  </si>
  <si>
    <t>按照日期天数统计接口调用次数</t>
    <phoneticPr fontId="41" type="noConversion"/>
  </si>
  <si>
    <t>2.监控日志查询</t>
    <phoneticPr fontId="41" type="noConversion"/>
  </si>
  <si>
    <t>查询监控开票服务器应用运行状态</t>
    <phoneticPr fontId="41" type="noConversion"/>
  </si>
  <si>
    <t>日志清理</t>
    <phoneticPr fontId="41" type="noConversion"/>
  </si>
  <si>
    <t>3.监控通知查询</t>
    <phoneticPr fontId="41" type="noConversion"/>
  </si>
  <si>
    <t>查询监控异常记录发送的邮件信息</t>
    <phoneticPr fontId="41" type="noConversion"/>
  </si>
  <si>
    <t>4.异常报文查询</t>
    <phoneticPr fontId="41" type="noConversion"/>
  </si>
  <si>
    <t>可以按照报文名称，查询调用失败的业务报文</t>
    <phoneticPr fontId="41" type="noConversion"/>
  </si>
  <si>
    <t>发票管理</t>
  </si>
  <si>
    <t>1.已开发票查询</t>
    <phoneticPr fontId="41" type="noConversion"/>
  </si>
  <si>
    <t>按照税号、开票服务器号、开票点号查询已开发票记录</t>
    <phoneticPr fontId="41" type="noConversion"/>
  </si>
  <si>
    <t>1.公司税号配置</t>
    <phoneticPr fontId="41" type="noConversion"/>
  </si>
  <si>
    <t>添加、删除、修改公司信息</t>
    <phoneticPr fontId="41" type="noConversion"/>
  </si>
  <si>
    <t>郑康怡</t>
    <phoneticPr fontId="41" type="noConversion"/>
  </si>
  <si>
    <t>如果该税号下有开票服务器信息，则不允许删除</t>
    <phoneticPr fontId="41" type="noConversion"/>
  </si>
  <si>
    <t>2.开票服务器配置</t>
    <phoneticPr fontId="41" type="noConversion"/>
  </si>
  <si>
    <t>选择上级公司税号，添加、删除、修改开票服务器信息</t>
    <phoneticPr fontId="41" type="noConversion"/>
  </si>
  <si>
    <t>如果该开票服务器有下属开票点号，则不允许删除</t>
    <phoneticPr fontId="41" type="noConversion"/>
  </si>
  <si>
    <t>3.开票点号配置</t>
    <phoneticPr fontId="41" type="noConversion"/>
  </si>
  <si>
    <t>选择上级公司税号和开票服务器号，添加、删除、修改开票点信息</t>
    <phoneticPr fontId="41" type="noConversion"/>
  </si>
  <si>
    <t>1.监控实例管理</t>
    <phoneticPr fontId="41" type="noConversion"/>
  </si>
  <si>
    <t>维护待监控的开票服务器信息</t>
    <phoneticPr fontId="41" type="noConversion"/>
  </si>
  <si>
    <t>2.业务接口配置</t>
    <phoneticPr fontId="41" type="noConversion"/>
  </si>
  <si>
    <t>维护开票服务器业务接口名称</t>
    <phoneticPr fontId="41" type="noConversion"/>
  </si>
  <si>
    <t>3.用户管理</t>
    <phoneticPr fontId="41" type="noConversion"/>
  </si>
  <si>
    <t>维护平台用户</t>
    <phoneticPr fontId="41" type="noConversion"/>
  </si>
  <si>
    <t>4.菜单管理</t>
    <phoneticPr fontId="41" type="noConversion"/>
  </si>
  <si>
    <t>维护平台菜单</t>
    <phoneticPr fontId="41" type="noConversion"/>
  </si>
  <si>
    <t>5.角色管理</t>
    <phoneticPr fontId="41" type="noConversion"/>
  </si>
  <si>
    <t>维护平台角色</t>
    <phoneticPr fontId="41" type="noConversion"/>
  </si>
  <si>
    <t>6.日志查询</t>
    <phoneticPr fontId="41" type="noConversion"/>
  </si>
  <si>
    <t>查看平台日志</t>
    <phoneticPr fontId="41" type="noConversion"/>
  </si>
  <si>
    <t>4、工作量转换值(每日工作8小时，每个月工作22天）</t>
    <phoneticPr fontId="41" type="noConversion"/>
  </si>
  <si>
    <t>项目工时分配比例参考值：</t>
    <phoneticPr fontId="41" type="noConversion"/>
  </si>
  <si>
    <t>需求</t>
    <phoneticPr fontId="41" type="noConversion"/>
  </si>
  <si>
    <t>设计</t>
    <phoneticPr fontId="41" type="noConversion"/>
  </si>
  <si>
    <t>编码</t>
    <phoneticPr fontId="41" type="noConversion"/>
  </si>
  <si>
    <t>测试</t>
    <phoneticPr fontId="41" type="noConversion"/>
  </si>
  <si>
    <t>验收</t>
    <phoneticPr fontId="41" type="noConversion"/>
  </si>
  <si>
    <t>比例：</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</si>
</sst>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quot;¥&quot;* #,##0.00_ ;_ &quot;¥&quot;* \-#,##0.00_ ;_ &quot;¥&quot;* &quot;-&quot;??_ ;_ @_ "/>
    <numFmt numFmtId="176" formatCode="0.00_);[Red]\(0.00\)"/>
    <numFmt numFmtId="177" formatCode="yyyy/mm/dd"/>
    <numFmt numFmtId="178" formatCode="0;[Red]0"/>
    <numFmt numFmtId="179" formatCode="yyyy\-mm\-dd"/>
    <numFmt numFmtId="180" formatCode="[$-F800]dddd\,\ mmmm\ dd\,\ yyyy"/>
    <numFmt numFmtId="181" formatCode="000000"/>
  </numFmts>
  <fonts count="50" x14ac:knownFonts="1">
    <font>
      <sz val="11"/>
      <color theme="1"/>
      <name val="宋体"/>
      <charset val="134"/>
      <scheme val="minor"/>
    </font>
    <font>
      <sz val="10"/>
      <color theme="1"/>
      <name val="宋体"/>
      <family val="3"/>
      <charset val="134"/>
      <scheme val="minor"/>
    </font>
    <font>
      <b/>
      <sz val="10"/>
      <color theme="1"/>
      <name val="宋体"/>
      <family val="3"/>
      <charset val="134"/>
      <scheme val="minor"/>
    </font>
    <font>
      <sz val="10"/>
      <color theme="1"/>
      <name val="宋体"/>
      <family val="3"/>
      <charset val="134"/>
      <scheme val="minor"/>
    </font>
    <font>
      <b/>
      <sz val="10"/>
      <color theme="1"/>
      <name val="宋体"/>
      <family val="3"/>
      <charset val="134"/>
      <scheme val="minor"/>
    </font>
    <font>
      <sz val="9"/>
      <color theme="1"/>
      <name val="宋体"/>
      <family val="3"/>
      <charset val="134"/>
      <scheme val="minor"/>
    </font>
    <font>
      <sz val="9"/>
      <color indexed="8"/>
      <name val="宋体"/>
      <family val="3"/>
      <charset val="134"/>
    </font>
    <font>
      <b/>
      <sz val="10"/>
      <color rgb="FFFF0000"/>
      <name val="宋体"/>
      <family val="3"/>
      <charset val="134"/>
      <scheme val="minor"/>
    </font>
    <font>
      <sz val="10"/>
      <name val="宋体"/>
      <family val="3"/>
      <charset val="134"/>
      <scheme val="minor"/>
    </font>
    <font>
      <b/>
      <sz val="10"/>
      <name val="宋体"/>
      <family val="3"/>
      <charset val="134"/>
      <scheme val="minor"/>
    </font>
    <font>
      <sz val="10"/>
      <name val="宋体"/>
      <family val="3"/>
      <charset val="134"/>
    </font>
    <font>
      <sz val="14"/>
      <name val="宋体"/>
      <family val="3"/>
      <charset val="134"/>
    </font>
    <font>
      <sz val="10"/>
      <name val="Times New Roman"/>
      <family val="1"/>
    </font>
    <font>
      <sz val="11"/>
      <color indexed="8"/>
      <name val="宋体"/>
      <family val="3"/>
      <charset val="134"/>
    </font>
    <font>
      <b/>
      <sz val="14"/>
      <name val="宋体"/>
      <family val="3"/>
      <charset val="134"/>
    </font>
    <font>
      <b/>
      <sz val="11"/>
      <color indexed="8"/>
      <name val="宋体"/>
      <family val="3"/>
      <charset val="134"/>
    </font>
    <font>
      <b/>
      <sz val="10"/>
      <color indexed="9"/>
      <name val="宋体"/>
      <family val="3"/>
      <charset val="134"/>
    </font>
    <font>
      <sz val="10"/>
      <color indexed="8"/>
      <name val="宋体"/>
      <family val="3"/>
      <charset val="134"/>
    </font>
    <font>
      <sz val="10.5"/>
      <color indexed="8"/>
      <name val="宋体"/>
      <family val="3"/>
      <charset val="134"/>
    </font>
    <font>
      <b/>
      <sz val="10.5"/>
      <color indexed="8"/>
      <name val="宋体"/>
      <family val="3"/>
      <charset val="134"/>
    </font>
    <font>
      <b/>
      <sz val="28"/>
      <color indexed="8"/>
      <name val="宋体"/>
      <family val="3"/>
      <charset val="134"/>
    </font>
    <font>
      <b/>
      <sz val="10"/>
      <color indexed="8"/>
      <name val="宋体"/>
      <family val="3"/>
      <charset val="134"/>
    </font>
    <font>
      <sz val="11"/>
      <color indexed="20"/>
      <name val="宋体"/>
      <family val="3"/>
      <charset val="134"/>
    </font>
    <font>
      <b/>
      <sz val="11"/>
      <color indexed="56"/>
      <name val="宋体"/>
      <family val="3"/>
      <charset val="134"/>
    </font>
    <font>
      <b/>
      <sz val="11"/>
      <color indexed="5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sz val="11"/>
      <color indexed="17"/>
      <name val="宋体"/>
      <family val="3"/>
      <charset val="134"/>
    </font>
    <font>
      <sz val="11"/>
      <color indexed="60"/>
      <name val="宋体"/>
      <family val="3"/>
      <charset val="134"/>
    </font>
    <font>
      <b/>
      <sz val="11"/>
      <color indexed="63"/>
      <name val="宋体"/>
      <family val="3"/>
      <charset val="134"/>
    </font>
    <font>
      <sz val="10"/>
      <name val="Arial"/>
      <family val="2"/>
    </font>
    <font>
      <sz val="1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10.5"/>
      <color indexed="8"/>
      <name val="Times New Roman"/>
      <family val="1"/>
    </font>
    <font>
      <b/>
      <sz val="9"/>
      <name val="宋体"/>
      <family val="3"/>
      <charset val="134"/>
    </font>
    <font>
      <sz val="9"/>
      <name val="宋体"/>
      <family val="3"/>
      <charset val="134"/>
    </font>
    <font>
      <sz val="9"/>
      <name val="宋体"/>
      <family val="3"/>
      <charset val="134"/>
      <scheme val="minor"/>
    </font>
    <font>
      <sz val="10"/>
      <name val="宋体"/>
      <family val="3"/>
      <charset val="134"/>
      <scheme val="minor"/>
    </font>
    <font>
      <sz val="10"/>
      <color theme="1"/>
      <name val="宋体"/>
      <family val="3"/>
      <charset val="134"/>
      <scheme val="minor"/>
    </font>
    <font>
      <sz val="11"/>
      <color theme="1"/>
      <name val="宋体"/>
      <family val="3"/>
      <charset val="134"/>
      <scheme val="minor"/>
    </font>
    <font>
      <b/>
      <sz val="24"/>
      <color theme="1"/>
      <name val="宋体"/>
      <family val="3"/>
      <charset val="134"/>
      <scheme val="minor"/>
    </font>
    <font>
      <sz val="12"/>
      <color indexed="8"/>
      <name val="宋体"/>
      <family val="3"/>
      <charset val="134"/>
    </font>
    <font>
      <sz val="9"/>
      <name val="宋体"/>
      <family val="2"/>
      <charset val="134"/>
    </font>
    <font>
      <b/>
      <sz val="11"/>
      <color theme="1"/>
      <name val="宋体"/>
      <family val="3"/>
      <charset val="134"/>
      <scheme val="minor"/>
    </font>
    <font>
      <sz val="12"/>
      <color theme="1"/>
      <name val="宋体"/>
      <family val="3"/>
      <charset val="134"/>
      <scheme val="minor"/>
    </font>
  </fonts>
  <fills count="14">
    <fill>
      <patternFill patternType="none"/>
    </fill>
    <fill>
      <patternFill patternType="gray125"/>
    </fill>
    <fill>
      <patternFill patternType="solid">
        <fgColor theme="6" tint="0.39994506668294322"/>
        <bgColor indexed="64"/>
      </patternFill>
    </fill>
    <fill>
      <patternFill patternType="solid">
        <fgColor theme="0"/>
        <bgColor indexed="64"/>
      </patternFill>
    </fill>
    <fill>
      <patternFill patternType="solid">
        <fgColor rgb="FFFFFFCC"/>
        <bgColor indexed="64"/>
      </patternFill>
    </fill>
    <fill>
      <patternFill patternType="solid">
        <fgColor theme="3" tint="0.79995117038483843"/>
        <bgColor indexed="64"/>
      </patternFill>
    </fill>
    <fill>
      <patternFill patternType="solid">
        <fgColor indexed="62"/>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s>
  <borders count="5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hair">
        <color auto="1"/>
      </right>
      <top/>
      <bottom/>
      <diagonal/>
    </border>
    <border>
      <left style="hair">
        <color auto="1"/>
      </left>
      <right style="hair">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bottom style="hair">
        <color auto="1"/>
      </bottom>
      <diagonal/>
    </border>
    <border>
      <left style="thin">
        <color auto="1"/>
      </left>
      <right style="hair">
        <color auto="1"/>
      </right>
      <top style="thin">
        <color auto="1"/>
      </top>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hair">
        <color auto="1"/>
      </right>
      <top/>
      <bottom/>
      <diagonal/>
    </border>
    <border>
      <left style="hair">
        <color auto="1"/>
      </left>
      <right style="hair">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thin">
        <color auto="1"/>
      </top>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double">
        <color indexed="12"/>
      </left>
      <right style="hair">
        <color indexed="12"/>
      </right>
      <top style="double">
        <color indexed="12"/>
      </top>
      <bottom style="hair">
        <color indexed="12"/>
      </bottom>
      <diagonal/>
    </border>
    <border>
      <left style="hair">
        <color indexed="12"/>
      </left>
      <right style="double">
        <color indexed="12"/>
      </right>
      <top style="double">
        <color indexed="12"/>
      </top>
      <bottom style="hair">
        <color indexed="12"/>
      </bottom>
      <diagonal/>
    </border>
    <border>
      <left style="double">
        <color indexed="12"/>
      </left>
      <right style="hair">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double">
        <color indexed="12"/>
      </left>
      <right style="hair">
        <color indexed="12"/>
      </right>
      <top style="hair">
        <color indexed="12"/>
      </top>
      <bottom/>
      <diagonal/>
    </border>
    <border>
      <left style="hair">
        <color indexed="12"/>
      </left>
      <right style="double">
        <color indexed="12"/>
      </right>
      <top style="hair">
        <color indexed="12"/>
      </top>
      <bottom/>
      <diagonal/>
    </border>
    <border>
      <left style="double">
        <color indexed="12"/>
      </left>
      <right/>
      <top style="double">
        <color indexed="12"/>
      </top>
      <bottom style="hair">
        <color indexed="12"/>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7">
    <xf numFmtId="0" fontId="0" fillId="0" borderId="0">
      <alignment vertical="center"/>
    </xf>
    <xf numFmtId="0" fontId="24" fillId="8" borderId="43" applyNumberFormat="0" applyAlignment="0" applyProtection="0">
      <alignment vertical="center"/>
    </xf>
    <xf numFmtId="0" fontId="25" fillId="0" borderId="0" applyNumberFormat="0" applyFill="0" applyBorder="0" applyAlignment="0" applyProtection="0">
      <alignment vertical="center"/>
    </xf>
    <xf numFmtId="0" fontId="15" fillId="0" borderId="44" applyNumberFormat="0" applyFill="0" applyAlignment="0" applyProtection="0">
      <alignment vertical="center"/>
    </xf>
    <xf numFmtId="0" fontId="28" fillId="9" borderId="0" applyNumberFormat="0" applyBorder="0" applyAlignment="0" applyProtection="0">
      <alignment vertical="center"/>
    </xf>
    <xf numFmtId="0" fontId="26" fillId="0" borderId="46" applyNumberFormat="0" applyFill="0" applyAlignment="0" applyProtection="0">
      <alignment vertical="center"/>
    </xf>
    <xf numFmtId="0" fontId="28" fillId="9" borderId="0" applyNumberFormat="0" applyBorder="0" applyAlignment="0" applyProtection="0">
      <alignment vertical="center"/>
    </xf>
    <xf numFmtId="0" fontId="30" fillId="8" borderId="48" applyNumberFormat="0" applyAlignment="0" applyProtection="0">
      <alignment vertical="center"/>
    </xf>
    <xf numFmtId="0" fontId="22" fillId="7" borderId="0" applyNumberFormat="0" applyBorder="0" applyAlignment="0" applyProtection="0">
      <alignment vertical="center"/>
    </xf>
    <xf numFmtId="0" fontId="29" fillId="10" borderId="0" applyNumberFormat="0" applyBorder="0" applyAlignment="0" applyProtection="0">
      <alignment vertical="center"/>
    </xf>
    <xf numFmtId="0" fontId="27" fillId="0" borderId="47" applyNumberFormat="0" applyFill="0" applyAlignment="0" applyProtection="0">
      <alignment vertical="center"/>
    </xf>
    <xf numFmtId="0" fontId="23" fillId="0" borderId="45" applyNumberFormat="0" applyFill="0" applyAlignment="0" applyProtection="0">
      <alignment vertical="center"/>
    </xf>
    <xf numFmtId="0" fontId="23"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1" fillId="0" borderId="0"/>
    <xf numFmtId="0" fontId="32" fillId="0" borderId="0"/>
    <xf numFmtId="0" fontId="13" fillId="0" borderId="0">
      <alignment vertical="center"/>
    </xf>
    <xf numFmtId="0" fontId="28" fillId="9" borderId="0" applyNumberFormat="0" applyBorder="0" applyAlignment="0" applyProtection="0">
      <alignment vertical="center"/>
    </xf>
    <xf numFmtId="0" fontId="33" fillId="11" borderId="49"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50" applyNumberFormat="0" applyFill="0" applyAlignment="0" applyProtection="0">
      <alignment vertical="center"/>
    </xf>
    <xf numFmtId="0" fontId="37" fillId="12" borderId="43" applyNumberFormat="0" applyAlignment="0" applyProtection="0">
      <alignment vertical="center"/>
    </xf>
    <xf numFmtId="0" fontId="31" fillId="13" borderId="51" applyNumberFormat="0" applyFont="0" applyAlignment="0" applyProtection="0">
      <alignment vertical="center"/>
    </xf>
    <xf numFmtId="0" fontId="44" fillId="0" borderId="0">
      <alignment vertical="center"/>
    </xf>
    <xf numFmtId="44" fontId="44" fillId="0" borderId="0" applyFont="0" applyFill="0" applyBorder="0" applyAlignment="0" applyProtection="0">
      <alignment vertical="center"/>
    </xf>
  </cellStyleXfs>
  <cellXfs count="18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178" fontId="1" fillId="0" borderId="0" xfId="0" applyNumberFormat="1" applyFont="1">
      <alignment vertical="center"/>
    </xf>
    <xf numFmtId="0" fontId="2" fillId="0" borderId="0" xfId="0" applyFont="1">
      <alignment vertical="center"/>
    </xf>
    <xf numFmtId="0" fontId="2" fillId="2"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lignment vertical="center"/>
    </xf>
    <xf numFmtId="178" fontId="1" fillId="0" borderId="1" xfId="0" applyNumberFormat="1" applyFont="1" applyBorder="1">
      <alignment vertical="center"/>
    </xf>
    <xf numFmtId="0" fontId="1" fillId="0" borderId="1" xfId="0" applyFont="1" applyBorder="1" applyAlignment="1">
      <alignment vertical="center" wrapText="1"/>
    </xf>
    <xf numFmtId="178" fontId="1" fillId="0" borderId="1" xfId="0" applyNumberFormat="1" applyFont="1" applyBorder="1" applyAlignme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Border="1" applyAlignment="1">
      <alignment vertical="center"/>
    </xf>
    <xf numFmtId="0" fontId="2" fillId="0" borderId="0" xfId="0" applyFont="1" applyBorder="1" applyAlignment="1">
      <alignment vertical="center"/>
    </xf>
    <xf numFmtId="0" fontId="2" fillId="2" borderId="1" xfId="0" applyFont="1" applyFill="1" applyBorder="1" applyAlignment="1">
      <alignment horizontal="center" vertical="center"/>
    </xf>
    <xf numFmtId="177" fontId="1" fillId="0" borderId="1" xfId="0" applyNumberFormat="1" applyFont="1" applyBorder="1">
      <alignment vertical="center"/>
    </xf>
    <xf numFmtId="177" fontId="1" fillId="0" borderId="1" xfId="0" applyNumberFormat="1" applyFont="1" applyBorder="1" applyAlignment="1">
      <alignment horizontal="center" vertical="center"/>
    </xf>
    <xf numFmtId="177" fontId="5" fillId="0" borderId="1" xfId="0" applyNumberFormat="1" applyFont="1" applyBorder="1">
      <alignment vertical="center"/>
    </xf>
    <xf numFmtId="0" fontId="6" fillId="3" borderId="1" xfId="0" applyFont="1" applyFill="1" applyBorder="1" applyAlignment="1">
      <alignment horizontal="left" vertical="center" wrapText="1"/>
    </xf>
    <xf numFmtId="0" fontId="5" fillId="0" borderId="1" xfId="0" applyFont="1" applyBorder="1">
      <alignment vertical="center"/>
    </xf>
    <xf numFmtId="177" fontId="1" fillId="0" borderId="1" xfId="0" applyNumberFormat="1" applyFont="1" applyBorder="1" applyAlignment="1">
      <alignment horizontal="right" vertical="center"/>
    </xf>
    <xf numFmtId="0" fontId="1" fillId="0" borderId="1" xfId="0" applyFont="1" applyFill="1" applyBorder="1">
      <alignment vertical="center"/>
    </xf>
    <xf numFmtId="178" fontId="1" fillId="0" borderId="0" xfId="0" applyNumberFormat="1" applyFont="1" applyAlignment="1">
      <alignment horizontal="center" vertical="center"/>
    </xf>
    <xf numFmtId="178" fontId="3" fillId="0" borderId="0" xfId="0" applyNumberFormat="1" applyFont="1" applyAlignment="1">
      <alignment vertical="center"/>
    </xf>
    <xf numFmtId="178" fontId="2" fillId="2" borderId="5" xfId="0" applyNumberFormat="1" applyFont="1" applyFill="1" applyBorder="1" applyAlignment="1">
      <alignment vertical="center"/>
    </xf>
    <xf numFmtId="178" fontId="2" fillId="2" borderId="10" xfId="0" applyNumberFormat="1" applyFont="1" applyFill="1" applyBorder="1" applyAlignment="1">
      <alignment horizontal="center" vertical="center"/>
    </xf>
    <xf numFmtId="178" fontId="2" fillId="2" borderId="11" xfId="0" applyNumberFormat="1" applyFont="1" applyFill="1" applyBorder="1" applyAlignment="1">
      <alignment horizontal="center" vertical="center"/>
    </xf>
    <xf numFmtId="178" fontId="2" fillId="4" borderId="15" xfId="0" applyNumberFormat="1" applyFont="1" applyFill="1" applyBorder="1" applyAlignment="1">
      <alignment vertical="center"/>
    </xf>
    <xf numFmtId="178" fontId="2" fillId="4" borderId="16" xfId="0" applyNumberFormat="1" applyFont="1" applyFill="1" applyBorder="1" applyAlignment="1">
      <alignment vertical="center"/>
    </xf>
    <xf numFmtId="178" fontId="2" fillId="4" borderId="17" xfId="0" applyNumberFormat="1" applyFont="1" applyFill="1" applyBorder="1" applyAlignment="1">
      <alignment vertical="center"/>
    </xf>
    <xf numFmtId="178" fontId="2" fillId="4" borderId="18" xfId="0" applyNumberFormat="1" applyFont="1" applyFill="1" applyBorder="1" applyAlignment="1">
      <alignment horizontal="right" vertical="center"/>
    </xf>
    <xf numFmtId="178" fontId="2" fillId="4" borderId="18" xfId="0" applyNumberFormat="1" applyFont="1" applyFill="1" applyBorder="1">
      <alignment vertical="center"/>
    </xf>
    <xf numFmtId="178" fontId="1" fillId="0" borderId="20" xfId="0" applyNumberFormat="1" applyFont="1" applyBorder="1" applyAlignment="1">
      <alignment vertical="center"/>
    </xf>
    <xf numFmtId="178" fontId="1" fillId="0" borderId="21" xfId="0" applyNumberFormat="1" applyFont="1" applyBorder="1" applyAlignment="1">
      <alignment vertical="center"/>
    </xf>
    <xf numFmtId="178" fontId="1" fillId="0" borderId="23" xfId="0" applyNumberFormat="1" applyFont="1" applyBorder="1" applyAlignment="1">
      <alignment vertical="center"/>
    </xf>
    <xf numFmtId="178" fontId="1" fillId="0" borderId="24" xfId="0" applyNumberFormat="1" applyFont="1" applyBorder="1" applyAlignment="1">
      <alignment vertical="center"/>
    </xf>
    <xf numFmtId="178" fontId="1" fillId="0" borderId="24" xfId="0" applyNumberFormat="1" applyFont="1" applyBorder="1" applyAlignment="1">
      <alignment horizontal="right" vertical="center"/>
    </xf>
    <xf numFmtId="178" fontId="1" fillId="0" borderId="25" xfId="0" applyNumberFormat="1" applyFont="1" applyBorder="1" applyAlignment="1">
      <alignment vertical="center"/>
    </xf>
    <xf numFmtId="178" fontId="1" fillId="0" borderId="26" xfId="0" applyNumberFormat="1" applyFont="1" applyBorder="1" applyAlignment="1">
      <alignment vertical="center"/>
    </xf>
    <xf numFmtId="178" fontId="1" fillId="0" borderId="26" xfId="0" applyNumberFormat="1" applyFont="1" applyBorder="1" applyAlignment="1">
      <alignment horizontal="right" vertical="center"/>
    </xf>
    <xf numFmtId="178" fontId="1" fillId="0" borderId="4" xfId="0" applyNumberFormat="1" applyFont="1" applyBorder="1" applyAlignment="1">
      <alignment vertical="center"/>
    </xf>
    <xf numFmtId="178" fontId="1" fillId="0" borderId="3" xfId="0" applyNumberFormat="1" applyFont="1" applyBorder="1" applyAlignment="1">
      <alignment vertical="center"/>
    </xf>
    <xf numFmtId="178" fontId="1" fillId="0" borderId="10" xfId="0" applyNumberFormat="1" applyFont="1" applyBorder="1" applyAlignment="1">
      <alignment vertical="center"/>
    </xf>
    <xf numFmtId="178" fontId="3" fillId="0" borderId="30" xfId="0" applyNumberFormat="1" applyFont="1" applyBorder="1" applyAlignment="1">
      <alignment vertical="center"/>
    </xf>
    <xf numFmtId="178" fontId="3" fillId="0" borderId="0" xfId="0" applyNumberFormat="1" applyFont="1" applyBorder="1" applyAlignment="1">
      <alignment vertical="center"/>
    </xf>
    <xf numFmtId="178" fontId="1" fillId="0" borderId="31" xfId="0" applyNumberFormat="1" applyFont="1" applyBorder="1" applyAlignment="1">
      <alignment vertical="center"/>
    </xf>
    <xf numFmtId="178" fontId="1" fillId="0" borderId="32" xfId="0" applyNumberFormat="1" applyFont="1" applyBorder="1" applyAlignment="1">
      <alignment vertical="center"/>
    </xf>
    <xf numFmtId="178" fontId="1" fillId="3" borderId="21" xfId="0" applyNumberFormat="1" applyFont="1" applyFill="1" applyBorder="1" applyAlignment="1">
      <alignment vertical="center"/>
    </xf>
    <xf numFmtId="178" fontId="1" fillId="0" borderId="11" xfId="0" applyNumberFormat="1" applyFont="1" applyBorder="1" applyAlignment="1">
      <alignment vertical="center"/>
    </xf>
    <xf numFmtId="178" fontId="3" fillId="0" borderId="12" xfId="0" applyNumberFormat="1" applyFont="1" applyBorder="1" applyAlignment="1">
      <alignment vertical="center"/>
    </xf>
    <xf numFmtId="178" fontId="1" fillId="0" borderId="12" xfId="0" applyNumberFormat="1" applyFont="1" applyBorder="1" applyAlignment="1">
      <alignment horizontal="center" vertical="center"/>
    </xf>
    <xf numFmtId="178" fontId="2" fillId="4" borderId="33" xfId="0" applyNumberFormat="1" applyFont="1" applyFill="1" applyBorder="1" applyAlignment="1">
      <alignment horizontal="right" vertical="center"/>
    </xf>
    <xf numFmtId="178" fontId="1" fillId="0" borderId="34" xfId="0" applyNumberFormat="1" applyFont="1" applyBorder="1" applyAlignment="1">
      <alignment vertical="center"/>
    </xf>
    <xf numFmtId="178" fontId="1" fillId="0" borderId="32" xfId="0" applyNumberFormat="1" applyFont="1" applyBorder="1" applyAlignment="1">
      <alignment horizontal="right" vertical="center"/>
    </xf>
    <xf numFmtId="178" fontId="1" fillId="0" borderId="5" xfId="0" applyNumberFormat="1" applyFont="1" applyBorder="1" applyAlignment="1">
      <alignment vertical="center"/>
    </xf>
    <xf numFmtId="0" fontId="2" fillId="0" borderId="0" xfId="0" applyFont="1" applyAlignment="1">
      <alignment horizontal="center" vertical="center"/>
    </xf>
    <xf numFmtId="0" fontId="7" fillId="0" borderId="0" xfId="0" applyFont="1">
      <alignment vertical="center"/>
    </xf>
    <xf numFmtId="0" fontId="1" fillId="5"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lignment vertical="center"/>
    </xf>
    <xf numFmtId="178" fontId="8" fillId="0" borderId="0" xfId="0" applyNumberFormat="1" applyFont="1" applyAlignment="1">
      <alignment horizontal="center" vertical="center"/>
    </xf>
    <xf numFmtId="178" fontId="8" fillId="0" borderId="0" xfId="0" applyNumberFormat="1" applyFont="1">
      <alignment vertical="center"/>
    </xf>
    <xf numFmtId="178" fontId="8" fillId="0" borderId="0" xfId="0" applyNumberFormat="1" applyFont="1" applyAlignment="1">
      <alignment vertical="center" wrapText="1"/>
    </xf>
    <xf numFmtId="178" fontId="9" fillId="0" borderId="0" xfId="0" applyNumberFormat="1" applyFont="1">
      <alignment vertical="center"/>
    </xf>
    <xf numFmtId="178" fontId="8" fillId="0" borderId="1" xfId="0" applyNumberFormat="1" applyFont="1" applyBorder="1" applyAlignment="1">
      <alignment horizontal="center" vertical="center"/>
    </xf>
    <xf numFmtId="178" fontId="8" fillId="5" borderId="1" xfId="0" applyNumberFormat="1" applyFont="1" applyFill="1" applyBorder="1" applyAlignment="1">
      <alignment horizontal="center" vertical="center"/>
    </xf>
    <xf numFmtId="178" fontId="8" fillId="0" borderId="1" xfId="0" applyNumberFormat="1" applyFont="1" applyBorder="1" applyAlignment="1">
      <alignment vertical="center" wrapText="1"/>
    </xf>
    <xf numFmtId="178" fontId="8" fillId="0" borderId="1" xfId="0" applyNumberFormat="1" applyFont="1" applyBorder="1">
      <alignment vertical="center"/>
    </xf>
    <xf numFmtId="178" fontId="8" fillId="3" borderId="1" xfId="0" applyNumberFormat="1" applyFont="1" applyFill="1" applyBorder="1" applyAlignment="1">
      <alignment horizontal="center" vertical="center" wrapText="1"/>
    </xf>
    <xf numFmtId="178" fontId="8" fillId="3" borderId="1" xfId="0" applyNumberFormat="1" applyFont="1" applyFill="1" applyBorder="1" applyAlignment="1">
      <alignment vertical="center" wrapText="1"/>
    </xf>
    <xf numFmtId="0" fontId="10" fillId="0" borderId="0" xfId="16" applyFont="1"/>
    <xf numFmtId="0" fontId="10" fillId="0" borderId="0" xfId="16" applyFont="1" applyAlignment="1">
      <alignment horizontal="left"/>
    </xf>
    <xf numFmtId="0" fontId="10" fillId="0" borderId="35" xfId="16" applyFont="1" applyBorder="1" applyAlignment="1">
      <alignment horizontal="left"/>
    </xf>
    <xf numFmtId="0" fontId="10" fillId="0" borderId="36" xfId="16" applyFont="1" applyBorder="1" applyAlignment="1">
      <alignment horizontal="left"/>
    </xf>
    <xf numFmtId="0" fontId="10" fillId="0" borderId="37" xfId="16" applyFont="1" applyBorder="1" applyAlignment="1">
      <alignment horizontal="left"/>
    </xf>
    <xf numFmtId="0" fontId="10" fillId="0" borderId="38" xfId="16" applyFont="1" applyBorder="1" applyAlignment="1">
      <alignment horizontal="left"/>
    </xf>
    <xf numFmtId="0" fontId="10" fillId="0" borderId="39" xfId="16" applyFont="1" applyBorder="1" applyAlignment="1">
      <alignment horizontal="left"/>
    </xf>
    <xf numFmtId="0" fontId="10" fillId="0" borderId="40" xfId="16" applyFont="1" applyBorder="1" applyAlignment="1">
      <alignment horizontal="left"/>
    </xf>
    <xf numFmtId="0" fontId="10" fillId="0" borderId="41" xfId="16" applyFont="1" applyBorder="1" applyAlignment="1">
      <alignment horizontal="left"/>
    </xf>
    <xf numFmtId="0" fontId="10" fillId="3" borderId="36" xfId="16" applyFont="1" applyFill="1" applyBorder="1" applyAlignment="1">
      <alignment horizontal="left"/>
    </xf>
    <xf numFmtId="0" fontId="10" fillId="0" borderId="38" xfId="16" applyFont="1" applyBorder="1" applyAlignment="1">
      <alignment horizontal="left" vertical="center" wrapText="1"/>
    </xf>
    <xf numFmtId="0" fontId="10" fillId="0" borderId="38" xfId="16" applyFont="1" applyBorder="1" applyAlignment="1">
      <alignment horizontal="left" wrapText="1"/>
    </xf>
    <xf numFmtId="0" fontId="10" fillId="0" borderId="37" xfId="16" applyFont="1" applyBorder="1" applyAlignment="1">
      <alignment horizontal="left" vertical="center"/>
    </xf>
    <xf numFmtId="0" fontId="12" fillId="0" borderId="0" xfId="16" applyFont="1"/>
    <xf numFmtId="0" fontId="13" fillId="0" borderId="0" xfId="17">
      <alignment vertical="center"/>
    </xf>
    <xf numFmtId="0" fontId="14" fillId="0" borderId="0" xfId="17" applyFont="1" applyBorder="1" applyAlignment="1">
      <alignment horizontal="center" vertical="center"/>
    </xf>
    <xf numFmtId="0" fontId="15" fillId="0" borderId="0" xfId="17" applyFont="1" applyBorder="1" applyAlignment="1">
      <alignment horizontal="left" vertical="center"/>
    </xf>
    <xf numFmtId="176" fontId="16" fillId="6" borderId="1" xfId="17" applyNumberFormat="1" applyFont="1" applyFill="1" applyBorder="1" applyAlignment="1">
      <alignment horizontal="center" vertical="center" wrapText="1"/>
    </xf>
    <xf numFmtId="0" fontId="16" fillId="6" borderId="1" xfId="17" applyFont="1" applyFill="1" applyBorder="1" applyAlignment="1">
      <alignment horizontal="center" vertical="center"/>
    </xf>
    <xf numFmtId="0" fontId="16" fillId="6" borderId="1" xfId="17" applyFont="1" applyFill="1" applyBorder="1" applyAlignment="1">
      <alignment horizontal="center" vertical="center" wrapText="1"/>
    </xf>
    <xf numFmtId="176" fontId="16" fillId="6" borderId="1" xfId="17" applyNumberFormat="1" applyFont="1" applyFill="1" applyBorder="1" applyAlignment="1">
      <alignment horizontal="center" vertical="center"/>
    </xf>
    <xf numFmtId="49" fontId="17" fillId="0" borderId="1" xfId="17" applyNumberFormat="1" applyFont="1" applyBorder="1" applyAlignment="1">
      <alignment horizontal="center"/>
    </xf>
    <xf numFmtId="0" fontId="19" fillId="0" borderId="0" xfId="17" applyFont="1" applyAlignment="1">
      <alignment vertical="center"/>
    </xf>
    <xf numFmtId="0" fontId="15" fillId="0" borderId="0" xfId="17" applyFont="1">
      <alignment vertical="center"/>
    </xf>
    <xf numFmtId="0" fontId="18" fillId="0" borderId="0" xfId="17" applyFont="1" applyAlignment="1">
      <alignment vertical="center"/>
    </xf>
    <xf numFmtId="0" fontId="13" fillId="0" borderId="0" xfId="17" applyBorder="1">
      <alignment vertical="center"/>
    </xf>
    <xf numFmtId="0" fontId="21" fillId="0" borderId="1" xfId="17" applyFont="1" applyBorder="1" applyAlignment="1">
      <alignment horizontal="left" vertical="center" wrapText="1"/>
    </xf>
    <xf numFmtId="0" fontId="17" fillId="0" borderId="1" xfId="17" applyFont="1" applyBorder="1" applyAlignment="1">
      <alignment horizontal="left" vertical="center" wrapText="1"/>
    </xf>
    <xf numFmtId="178" fontId="42" fillId="5" borderId="1" xfId="0" applyNumberFormat="1" applyFont="1" applyFill="1" applyBorder="1" applyAlignment="1">
      <alignment horizontal="center" vertical="center" wrapText="1"/>
    </xf>
    <xf numFmtId="0" fontId="43" fillId="0" borderId="1" xfId="0" applyFont="1" applyBorder="1">
      <alignment vertical="center"/>
    </xf>
    <xf numFmtId="0" fontId="43" fillId="0" borderId="2" xfId="0" applyFont="1" applyBorder="1">
      <alignment vertical="center"/>
    </xf>
    <xf numFmtId="179" fontId="17" fillId="0" borderId="1" xfId="17" applyNumberFormat="1" applyFont="1" applyBorder="1" applyAlignment="1">
      <alignment horizontal="left"/>
    </xf>
    <xf numFmtId="0" fontId="44" fillId="0" borderId="0" xfId="25" applyFont="1">
      <alignment vertical="center"/>
    </xf>
    <xf numFmtId="0" fontId="44" fillId="0" borderId="1" xfId="25" applyFont="1" applyBorder="1" applyAlignment="1">
      <alignment horizontal="center" vertical="center"/>
    </xf>
    <xf numFmtId="0" fontId="46" fillId="3" borderId="1" xfId="25" applyFont="1" applyFill="1" applyBorder="1" applyAlignment="1">
      <alignment horizontal="center" vertical="center"/>
    </xf>
    <xf numFmtId="180" fontId="46" fillId="3" borderId="1" xfId="25" applyNumberFormat="1" applyFont="1" applyFill="1" applyBorder="1" applyAlignment="1">
      <alignment horizontal="left" vertical="center"/>
    </xf>
    <xf numFmtId="0" fontId="44" fillId="3" borderId="1" xfId="25" applyFont="1" applyFill="1" applyBorder="1" applyAlignment="1">
      <alignment horizontal="left" vertical="center"/>
    </xf>
    <xf numFmtId="181" fontId="44" fillId="0" borderId="1" xfId="25" applyNumberFormat="1" applyFont="1" applyBorder="1" applyAlignment="1">
      <alignment horizontal="center" vertical="center" wrapText="1"/>
    </xf>
    <xf numFmtId="0" fontId="48" fillId="0" borderId="15" xfId="25" applyFont="1" applyBorder="1" applyAlignment="1" applyProtection="1">
      <alignment horizontal="center" vertical="center"/>
      <protection locked="0" hidden="1"/>
    </xf>
    <xf numFmtId="0" fontId="44" fillId="0" borderId="1" xfId="25" applyFont="1" applyBorder="1" applyAlignment="1" applyProtection="1">
      <alignment horizontal="left" vertical="center" wrapText="1"/>
      <protection locked="0" hidden="1"/>
    </xf>
    <xf numFmtId="14" fontId="49" fillId="0" borderId="1" xfId="25" applyNumberFormat="1" applyFont="1" applyBorder="1" applyAlignment="1">
      <alignment horizontal="left" vertical="center"/>
    </xf>
    <xf numFmtId="14" fontId="44" fillId="3" borderId="1" xfId="25" applyNumberFormat="1" applyFill="1" applyBorder="1" applyAlignment="1">
      <alignment horizontal="left" vertical="center"/>
    </xf>
    <xf numFmtId="14" fontId="44" fillId="3" borderId="1" xfId="25" applyNumberFormat="1" applyFont="1" applyFill="1" applyBorder="1" applyAlignment="1">
      <alignment horizontal="left" vertical="center"/>
    </xf>
    <xf numFmtId="181" fontId="44" fillId="0" borderId="1" xfId="25" applyNumberFormat="1" applyFont="1" applyFill="1" applyBorder="1" applyAlignment="1" applyProtection="1">
      <alignment vertical="center" wrapText="1"/>
      <protection locked="0" hidden="1"/>
    </xf>
    <xf numFmtId="14" fontId="44" fillId="3" borderId="52" xfId="25" applyNumberFormat="1" applyFill="1" applyBorder="1" applyAlignment="1">
      <alignment horizontal="left" vertical="center"/>
    </xf>
    <xf numFmtId="0" fontId="1" fillId="0" borderId="1" xfId="25" applyFont="1" applyBorder="1" applyAlignment="1">
      <alignment horizontal="left" vertical="center"/>
    </xf>
    <xf numFmtId="0" fontId="46" fillId="3" borderId="54" xfId="25" applyFont="1" applyFill="1" applyBorder="1" applyAlignment="1">
      <alignment horizontal="left" vertical="center" wrapText="1"/>
    </xf>
    <xf numFmtId="0" fontId="46" fillId="3" borderId="1" xfId="25" applyFont="1" applyFill="1" applyBorder="1" applyAlignment="1">
      <alignment horizontal="left" vertical="center" wrapText="1"/>
    </xf>
    <xf numFmtId="181" fontId="44" fillId="0" borderId="1" xfId="25" applyNumberFormat="1" applyFont="1" applyBorder="1" applyAlignment="1" applyProtection="1">
      <alignment horizontal="left" vertical="center" wrapText="1"/>
      <protection locked="0" hidden="1"/>
    </xf>
    <xf numFmtId="181" fontId="44" fillId="0" borderId="1" xfId="25" applyNumberFormat="1" applyBorder="1" applyAlignment="1" applyProtection="1">
      <alignment horizontal="center" vertical="center" wrapText="1"/>
      <protection locked="0" hidden="1"/>
    </xf>
    <xf numFmtId="0" fontId="44" fillId="0" borderId="52" xfId="25" applyFont="1" applyBorder="1" applyAlignment="1" applyProtection="1">
      <alignment horizontal="left" vertical="center"/>
      <protection locked="0" hidden="1"/>
    </xf>
    <xf numFmtId="0" fontId="44" fillId="0" borderId="1" xfId="25" applyFont="1" applyBorder="1" applyAlignment="1" applyProtection="1">
      <alignment horizontal="center" vertical="center"/>
      <protection locked="0" hidden="1"/>
    </xf>
    <xf numFmtId="0" fontId="46" fillId="3" borderId="1" xfId="25" applyFont="1" applyFill="1" applyBorder="1" applyAlignment="1">
      <alignment horizontal="left" vertical="center"/>
    </xf>
    <xf numFmtId="181" fontId="44" fillId="0" borderId="1" xfId="25" applyNumberFormat="1" applyFont="1" applyBorder="1" applyAlignment="1" applyProtection="1">
      <alignment horizontal="center" vertical="center" wrapText="1"/>
      <protection locked="0" hidden="1"/>
    </xf>
    <xf numFmtId="0" fontId="48" fillId="0" borderId="1" xfId="25" applyFont="1" applyBorder="1" applyAlignment="1" applyProtection="1">
      <alignment horizontal="center" vertical="center"/>
      <protection locked="0" hidden="1"/>
    </xf>
    <xf numFmtId="0" fontId="44" fillId="0" borderId="1" xfId="25" applyFont="1" applyBorder="1" applyAlignment="1" applyProtection="1">
      <alignment horizontal="left" vertical="center"/>
      <protection locked="0" hidden="1"/>
    </xf>
    <xf numFmtId="0" fontId="44" fillId="3" borderId="1" xfId="25" applyFill="1" applyBorder="1" applyAlignment="1">
      <alignment horizontal="left" vertical="center"/>
    </xf>
    <xf numFmtId="0" fontId="44" fillId="0" borderId="1" xfId="25" applyFont="1" applyBorder="1">
      <alignment vertical="center"/>
    </xf>
    <xf numFmtId="0" fontId="44" fillId="0" borderId="1" xfId="25" applyNumberFormat="1" applyFont="1" applyBorder="1" applyAlignment="1">
      <alignment horizontal="left" vertical="center" wrapText="1"/>
    </xf>
    <xf numFmtId="181" fontId="44" fillId="0" borderId="1" xfId="25" applyNumberFormat="1" applyFont="1" applyBorder="1" applyAlignment="1">
      <alignment vertical="center" wrapText="1"/>
    </xf>
    <xf numFmtId="0" fontId="44" fillId="0" borderId="0" xfId="25" applyFont="1" applyAlignment="1">
      <alignment horizontal="center" vertical="center"/>
    </xf>
    <xf numFmtId="0" fontId="44" fillId="0" borderId="0" xfId="25" applyNumberFormat="1" applyFont="1" applyAlignment="1">
      <alignment horizontal="left" vertical="center" wrapText="1"/>
    </xf>
    <xf numFmtId="0" fontId="44" fillId="0" borderId="0" xfId="25" applyNumberFormat="1" applyFont="1" applyBorder="1" applyAlignment="1">
      <alignment vertical="center" wrapText="1"/>
    </xf>
    <xf numFmtId="0" fontId="46" fillId="3" borderId="0" xfId="25" applyFont="1" applyFill="1" applyAlignment="1">
      <alignment horizontal="center" vertical="center"/>
    </xf>
    <xf numFmtId="180" fontId="46" fillId="3" borderId="0" xfId="25" applyNumberFormat="1" applyFont="1" applyFill="1" applyAlignment="1">
      <alignment horizontal="left" vertical="center"/>
    </xf>
    <xf numFmtId="0" fontId="44" fillId="3" borderId="0" xfId="25" applyFill="1" applyAlignment="1">
      <alignment horizontal="left" vertical="center"/>
    </xf>
    <xf numFmtId="181" fontId="44" fillId="0" borderId="0" xfId="25" applyNumberFormat="1" applyFont="1" applyBorder="1" applyAlignment="1">
      <alignment vertical="center" wrapText="1"/>
    </xf>
    <xf numFmtId="0" fontId="20" fillId="0" borderId="0" xfId="17" applyFont="1" applyBorder="1" applyAlignment="1">
      <alignment horizontal="center" vertical="center"/>
    </xf>
    <xf numFmtId="0" fontId="17" fillId="0" borderId="0" xfId="17" applyFont="1" applyBorder="1" applyAlignment="1">
      <alignment horizontal="center" vertical="center" wrapText="1"/>
    </xf>
    <xf numFmtId="0" fontId="17" fillId="0" borderId="0" xfId="17" applyFont="1" applyFill="1" applyBorder="1" applyAlignment="1">
      <alignment horizontal="center" vertical="center" wrapText="1"/>
    </xf>
    <xf numFmtId="0" fontId="17" fillId="0" borderId="0" xfId="17" applyFont="1" applyFill="1" applyBorder="1" applyAlignment="1">
      <alignment horizontal="center" vertical="center"/>
    </xf>
    <xf numFmtId="0" fontId="14" fillId="0" borderId="0" xfId="17" applyFont="1" applyBorder="1" applyAlignment="1">
      <alignment horizontal="center" vertical="center"/>
    </xf>
    <xf numFmtId="0" fontId="15" fillId="0" borderId="42" xfId="17" applyFont="1" applyBorder="1" applyAlignment="1">
      <alignment horizontal="left" vertical="center"/>
    </xf>
    <xf numFmtId="0" fontId="18" fillId="0" borderId="0" xfId="17" applyFont="1" applyAlignment="1">
      <alignment horizontal="left" vertical="center"/>
    </xf>
    <xf numFmtId="0" fontId="11" fillId="0" borderId="0" xfId="16" applyFont="1" applyAlignment="1">
      <alignment horizontal="center"/>
    </xf>
    <xf numFmtId="178" fontId="8" fillId="5"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178" fontId="4" fillId="2" borderId="3" xfId="0" applyNumberFormat="1" applyFont="1" applyFill="1" applyBorder="1" applyAlignment="1">
      <alignment horizontal="center" vertical="center"/>
    </xf>
    <xf numFmtId="178" fontId="2" fillId="2" borderId="4"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xf>
    <xf numFmtId="178" fontId="2" fillId="2" borderId="11" xfId="0" applyNumberFormat="1" applyFont="1" applyFill="1" applyBorder="1" applyAlignment="1">
      <alignment horizontal="center" vertical="center"/>
    </xf>
    <xf numFmtId="178" fontId="2" fillId="2" borderId="9" xfId="0" applyNumberFormat="1" applyFont="1" applyFill="1" applyBorder="1" applyAlignment="1">
      <alignment horizontal="center" vertical="center"/>
    </xf>
    <xf numFmtId="178" fontId="2" fillId="2" borderId="8" xfId="0" applyNumberFormat="1" applyFont="1" applyFill="1" applyBorder="1" applyAlignment="1">
      <alignment horizontal="center" vertical="center"/>
    </xf>
    <xf numFmtId="178" fontId="2" fillId="2" borderId="7" xfId="0" applyNumberFormat="1" applyFont="1" applyFill="1" applyBorder="1" applyAlignment="1">
      <alignment horizontal="center" vertical="center"/>
    </xf>
    <xf numFmtId="178" fontId="2" fillId="2" borderId="12" xfId="0" applyNumberFormat="1" applyFont="1" applyFill="1" applyBorder="1" applyAlignment="1">
      <alignment horizontal="center" vertical="center"/>
    </xf>
    <xf numFmtId="178" fontId="2" fillId="2" borderId="13" xfId="0" applyNumberFormat="1" applyFont="1" applyFill="1" applyBorder="1" applyAlignment="1">
      <alignment horizontal="center" vertical="center"/>
    </xf>
    <xf numFmtId="178" fontId="2" fillId="2" borderId="10" xfId="0" applyNumberFormat="1" applyFont="1" applyFill="1" applyBorder="1" applyAlignment="1">
      <alignment horizontal="center" vertical="center"/>
    </xf>
    <xf numFmtId="178" fontId="2" fillId="2" borderId="14" xfId="0" applyNumberFormat="1" applyFont="1" applyFill="1" applyBorder="1" applyAlignment="1">
      <alignment horizontal="center" vertical="center"/>
    </xf>
    <xf numFmtId="178" fontId="1" fillId="0" borderId="19" xfId="0" applyNumberFormat="1" applyFont="1" applyBorder="1" applyAlignment="1">
      <alignment horizontal="center" vertical="center"/>
    </xf>
    <xf numFmtId="178" fontId="1" fillId="0" borderId="22" xfId="0" applyNumberFormat="1" applyFont="1" applyBorder="1" applyAlignment="1">
      <alignment horizontal="center" vertical="center"/>
    </xf>
    <xf numFmtId="178" fontId="1" fillId="0" borderId="7" xfId="0" applyNumberFormat="1" applyFont="1" applyBorder="1" applyAlignment="1">
      <alignment horizontal="center" vertical="center"/>
    </xf>
    <xf numFmtId="178" fontId="1" fillId="0" borderId="27" xfId="0" applyNumberFormat="1" applyFont="1" applyBorder="1" applyAlignment="1">
      <alignment horizontal="center" vertical="center"/>
    </xf>
    <xf numFmtId="178" fontId="2" fillId="2" borderId="0" xfId="0" applyNumberFormat="1" applyFont="1" applyFill="1" applyBorder="1" applyAlignment="1">
      <alignment horizontal="center" vertical="center"/>
    </xf>
    <xf numFmtId="178" fontId="1" fillId="0" borderId="28" xfId="0" applyNumberFormat="1" applyFont="1" applyBorder="1" applyAlignment="1">
      <alignment horizontal="center" vertical="center" wrapText="1"/>
    </xf>
    <xf numFmtId="178" fontId="1" fillId="0" borderId="28" xfId="0" applyNumberFormat="1" applyFont="1" applyBorder="1" applyAlignment="1">
      <alignment horizontal="center" vertical="center"/>
    </xf>
    <xf numFmtId="178" fontId="1" fillId="0" borderId="29" xfId="0" applyNumberFormat="1" applyFont="1" applyBorder="1" applyAlignment="1">
      <alignment horizontal="center" vertical="center"/>
    </xf>
    <xf numFmtId="178" fontId="1" fillId="0" borderId="20" xfId="0" applyNumberFormat="1" applyFont="1" applyBorder="1" applyAlignment="1">
      <alignment horizontal="center" vertical="center"/>
    </xf>
    <xf numFmtId="178" fontId="1" fillId="0" borderId="23" xfId="0" applyNumberFormat="1" applyFont="1" applyBorder="1" applyAlignment="1">
      <alignment horizontal="center" vertical="center"/>
    </xf>
    <xf numFmtId="0" fontId="44" fillId="0" borderId="1" xfId="25" applyFont="1" applyBorder="1" applyAlignment="1" applyProtection="1">
      <alignment horizontal="center" vertical="center"/>
      <protection locked="0" hidden="1"/>
    </xf>
    <xf numFmtId="0" fontId="45" fillId="0" borderId="1" xfId="25" applyNumberFormat="1" applyFont="1" applyFill="1" applyBorder="1" applyAlignment="1">
      <alignment horizontal="center" vertical="center"/>
    </xf>
    <xf numFmtId="44" fontId="44" fillId="0" borderId="52" xfId="26" applyFont="1" applyBorder="1" applyAlignment="1" applyProtection="1">
      <alignment horizontal="center" vertical="center"/>
      <protection locked="0" hidden="1"/>
    </xf>
    <xf numFmtId="44" fontId="44" fillId="0" borderId="53" xfId="26" applyFont="1" applyBorder="1" applyAlignment="1" applyProtection="1">
      <alignment horizontal="center" vertical="center"/>
      <protection locked="0" hidden="1"/>
    </xf>
    <xf numFmtId="44" fontId="44" fillId="0" borderId="54" xfId="26" applyFont="1" applyBorder="1" applyAlignment="1" applyProtection="1">
      <alignment horizontal="center" vertical="center"/>
      <protection locked="0" hidden="1"/>
    </xf>
    <xf numFmtId="0" fontId="44" fillId="0" borderId="52" xfId="25" applyFont="1" applyBorder="1" applyAlignment="1" applyProtection="1">
      <alignment horizontal="left" vertical="center"/>
      <protection locked="0" hidden="1"/>
    </xf>
    <xf numFmtId="0" fontId="44" fillId="0" borderId="53" xfId="25" applyFont="1" applyBorder="1" applyAlignment="1" applyProtection="1">
      <alignment horizontal="left" vertical="center"/>
      <protection locked="0" hidden="1"/>
    </xf>
    <xf numFmtId="0" fontId="44" fillId="0" borderId="54" xfId="25" applyFont="1" applyBorder="1" applyAlignment="1" applyProtection="1">
      <alignment horizontal="left" vertical="center"/>
      <protection locked="0" hidden="1"/>
    </xf>
    <xf numFmtId="0" fontId="44" fillId="0" borderId="52" xfId="25" applyFont="1" applyBorder="1" applyAlignment="1" applyProtection="1">
      <alignment vertical="center"/>
      <protection locked="0" hidden="1"/>
    </xf>
    <xf numFmtId="0" fontId="44" fillId="0" borderId="53" xfId="25" applyFont="1" applyBorder="1" applyAlignment="1" applyProtection="1">
      <alignment vertical="center"/>
      <protection locked="0" hidden="1"/>
    </xf>
    <xf numFmtId="0" fontId="10" fillId="0" borderId="0" xfId="16" applyFont="1" applyAlignment="1">
      <alignment horizontal="right"/>
    </xf>
  </cellXfs>
  <cellStyles count="27">
    <cellStyle name="标题 1 2" xfId="5"/>
    <cellStyle name="标题 2 2" xfId="10"/>
    <cellStyle name="标题 3 2" xfId="11"/>
    <cellStyle name="标题 4 2" xfId="12"/>
    <cellStyle name="标题 5" xfId="2"/>
    <cellStyle name="差 2" xfId="13"/>
    <cellStyle name="差_古田智能办公系统-项目估算记录" xfId="14"/>
    <cellStyle name="差_广州供电局应急指挥中心技术支持系统-项目风险管理报告" xfId="8"/>
    <cellStyle name="常规" xfId="0" builtinId="0"/>
    <cellStyle name="常规 2" xfId="15"/>
    <cellStyle name="常规 3" xfId="16"/>
    <cellStyle name="常规 4" xfId="25"/>
    <cellStyle name="常规_广州供电局应急指挥中心技术支持系统-项目风险管理报告" xfId="17"/>
    <cellStyle name="好 2" xfId="4"/>
    <cellStyle name="好_古田智能办公系统-项目估算记录" xfId="6"/>
    <cellStyle name="好_广州供电局应急指挥中心技术支持系统-项目风险管理报告" xfId="18"/>
    <cellStyle name="汇总 2" xfId="3"/>
    <cellStyle name="货币 2" xfId="26"/>
    <cellStyle name="计算 2" xfId="1"/>
    <cellStyle name="检查单元格 2" xfId="19"/>
    <cellStyle name="解释性文本 2" xfId="20"/>
    <cellStyle name="警告文本 2" xfId="21"/>
    <cellStyle name="链接单元格 2" xfId="22"/>
    <cellStyle name="适中 2" xfId="9"/>
    <cellStyle name="输出 2" xfId="7"/>
    <cellStyle name="输入 2" xfId="23"/>
    <cellStyle name="注释 2" xfId="2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workbookViewId="0">
      <selection activeCell="A6" sqref="A6:H6"/>
    </sheetView>
  </sheetViews>
  <sheetFormatPr defaultColWidth="9" defaultRowHeight="13.5" x14ac:dyDescent="0.15"/>
  <cols>
    <col min="1" max="1" width="8.5" style="89" customWidth="1"/>
    <col min="2" max="2" width="9" style="89"/>
    <col min="3" max="3" width="12.25" style="89" customWidth="1"/>
    <col min="4" max="4" width="9.5" style="89" customWidth="1"/>
    <col min="5" max="5" width="15.25" style="89" customWidth="1"/>
    <col min="6" max="6" width="20.5" style="89" customWidth="1"/>
    <col min="7" max="256" width="9" style="89"/>
    <col min="257" max="257" width="8.5" style="89" customWidth="1"/>
    <col min="258" max="258" width="9" style="89"/>
    <col min="259" max="259" width="12.25" style="89" customWidth="1"/>
    <col min="260" max="260" width="9.5" style="89" customWidth="1"/>
    <col min="261" max="261" width="15.25" style="89" customWidth="1"/>
    <col min="262" max="262" width="14.5" style="89" customWidth="1"/>
    <col min="263" max="512" width="9" style="89"/>
    <col min="513" max="513" width="8.5" style="89" customWidth="1"/>
    <col min="514" max="514" width="9" style="89"/>
    <col min="515" max="515" width="12.25" style="89" customWidth="1"/>
    <col min="516" max="516" width="9.5" style="89" customWidth="1"/>
    <col min="517" max="517" width="15.25" style="89" customWidth="1"/>
    <col min="518" max="518" width="14.5" style="89" customWidth="1"/>
    <col min="519" max="768" width="9" style="89"/>
    <col min="769" max="769" width="8.5" style="89" customWidth="1"/>
    <col min="770" max="770" width="9" style="89"/>
    <col min="771" max="771" width="12.25" style="89" customWidth="1"/>
    <col min="772" max="772" width="9.5" style="89" customWidth="1"/>
    <col min="773" max="773" width="15.25" style="89" customWidth="1"/>
    <col min="774" max="774" width="14.5" style="89" customWidth="1"/>
    <col min="775" max="1024" width="9" style="89"/>
    <col min="1025" max="1025" width="8.5" style="89" customWidth="1"/>
    <col min="1026" max="1026" width="9" style="89"/>
    <col min="1027" max="1027" width="12.25" style="89" customWidth="1"/>
    <col min="1028" max="1028" width="9.5" style="89" customWidth="1"/>
    <col min="1029" max="1029" width="15.25" style="89" customWidth="1"/>
    <col min="1030" max="1030" width="14.5" style="89" customWidth="1"/>
    <col min="1031" max="1280" width="9" style="89"/>
    <col min="1281" max="1281" width="8.5" style="89" customWidth="1"/>
    <col min="1282" max="1282" width="9" style="89"/>
    <col min="1283" max="1283" width="12.25" style="89" customWidth="1"/>
    <col min="1284" max="1284" width="9.5" style="89" customWidth="1"/>
    <col min="1285" max="1285" width="15.25" style="89" customWidth="1"/>
    <col min="1286" max="1286" width="14.5" style="89" customWidth="1"/>
    <col min="1287" max="1536" width="9" style="89"/>
    <col min="1537" max="1537" width="8.5" style="89" customWidth="1"/>
    <col min="1538" max="1538" width="9" style="89"/>
    <col min="1539" max="1539" width="12.25" style="89" customWidth="1"/>
    <col min="1540" max="1540" width="9.5" style="89" customWidth="1"/>
    <col min="1541" max="1541" width="15.25" style="89" customWidth="1"/>
    <col min="1542" max="1542" width="14.5" style="89" customWidth="1"/>
    <col min="1543" max="1792" width="9" style="89"/>
    <col min="1793" max="1793" width="8.5" style="89" customWidth="1"/>
    <col min="1794" max="1794" width="9" style="89"/>
    <col min="1795" max="1795" width="12.25" style="89" customWidth="1"/>
    <col min="1796" max="1796" width="9.5" style="89" customWidth="1"/>
    <col min="1797" max="1797" width="15.25" style="89" customWidth="1"/>
    <col min="1798" max="1798" width="14.5" style="89" customWidth="1"/>
    <col min="1799" max="2048" width="9" style="89"/>
    <col min="2049" max="2049" width="8.5" style="89" customWidth="1"/>
    <col min="2050" max="2050" width="9" style="89"/>
    <col min="2051" max="2051" width="12.25" style="89" customWidth="1"/>
    <col min="2052" max="2052" width="9.5" style="89" customWidth="1"/>
    <col min="2053" max="2053" width="15.25" style="89" customWidth="1"/>
    <col min="2054" max="2054" width="14.5" style="89" customWidth="1"/>
    <col min="2055" max="2304" width="9" style="89"/>
    <col min="2305" max="2305" width="8.5" style="89" customWidth="1"/>
    <col min="2306" max="2306" width="9" style="89"/>
    <col min="2307" max="2307" width="12.25" style="89" customWidth="1"/>
    <col min="2308" max="2308" width="9.5" style="89" customWidth="1"/>
    <col min="2309" max="2309" width="15.25" style="89" customWidth="1"/>
    <col min="2310" max="2310" width="14.5" style="89" customWidth="1"/>
    <col min="2311" max="2560" width="9" style="89"/>
    <col min="2561" max="2561" width="8.5" style="89" customWidth="1"/>
    <col min="2562" max="2562" width="9" style="89"/>
    <col min="2563" max="2563" width="12.25" style="89" customWidth="1"/>
    <col min="2564" max="2564" width="9.5" style="89" customWidth="1"/>
    <col min="2565" max="2565" width="15.25" style="89" customWidth="1"/>
    <col min="2566" max="2566" width="14.5" style="89" customWidth="1"/>
    <col min="2567" max="2816" width="9" style="89"/>
    <col min="2817" max="2817" width="8.5" style="89" customWidth="1"/>
    <col min="2818" max="2818" width="9" style="89"/>
    <col min="2819" max="2819" width="12.25" style="89" customWidth="1"/>
    <col min="2820" max="2820" width="9.5" style="89" customWidth="1"/>
    <col min="2821" max="2821" width="15.25" style="89" customWidth="1"/>
    <col min="2822" max="2822" width="14.5" style="89" customWidth="1"/>
    <col min="2823" max="3072" width="9" style="89"/>
    <col min="3073" max="3073" width="8.5" style="89" customWidth="1"/>
    <col min="3074" max="3074" width="9" style="89"/>
    <col min="3075" max="3075" width="12.25" style="89" customWidth="1"/>
    <col min="3076" max="3076" width="9.5" style="89" customWidth="1"/>
    <col min="3077" max="3077" width="15.25" style="89" customWidth="1"/>
    <col min="3078" max="3078" width="14.5" style="89" customWidth="1"/>
    <col min="3079" max="3328" width="9" style="89"/>
    <col min="3329" max="3329" width="8.5" style="89" customWidth="1"/>
    <col min="3330" max="3330" width="9" style="89"/>
    <col min="3331" max="3331" width="12.25" style="89" customWidth="1"/>
    <col min="3332" max="3332" width="9.5" style="89" customWidth="1"/>
    <col min="3333" max="3333" width="15.25" style="89" customWidth="1"/>
    <col min="3334" max="3334" width="14.5" style="89" customWidth="1"/>
    <col min="3335" max="3584" width="9" style="89"/>
    <col min="3585" max="3585" width="8.5" style="89" customWidth="1"/>
    <col min="3586" max="3586" width="9" style="89"/>
    <col min="3587" max="3587" width="12.25" style="89" customWidth="1"/>
    <col min="3588" max="3588" width="9.5" style="89" customWidth="1"/>
    <col min="3589" max="3589" width="15.25" style="89" customWidth="1"/>
    <col min="3590" max="3590" width="14.5" style="89" customWidth="1"/>
    <col min="3591" max="3840" width="9" style="89"/>
    <col min="3841" max="3841" width="8.5" style="89" customWidth="1"/>
    <col min="3842" max="3842" width="9" style="89"/>
    <col min="3843" max="3843" width="12.25" style="89" customWidth="1"/>
    <col min="3844" max="3844" width="9.5" style="89" customWidth="1"/>
    <col min="3845" max="3845" width="15.25" style="89" customWidth="1"/>
    <col min="3846" max="3846" width="14.5" style="89" customWidth="1"/>
    <col min="3847" max="4096" width="9" style="89"/>
    <col min="4097" max="4097" width="8.5" style="89" customWidth="1"/>
    <col min="4098" max="4098" width="9" style="89"/>
    <col min="4099" max="4099" width="12.25" style="89" customWidth="1"/>
    <col min="4100" max="4100" width="9.5" style="89" customWidth="1"/>
    <col min="4101" max="4101" width="15.25" style="89" customWidth="1"/>
    <col min="4102" max="4102" width="14.5" style="89" customWidth="1"/>
    <col min="4103" max="4352" width="9" style="89"/>
    <col min="4353" max="4353" width="8.5" style="89" customWidth="1"/>
    <col min="4354" max="4354" width="9" style="89"/>
    <col min="4355" max="4355" width="12.25" style="89" customWidth="1"/>
    <col min="4356" max="4356" width="9.5" style="89" customWidth="1"/>
    <col min="4357" max="4357" width="15.25" style="89" customWidth="1"/>
    <col min="4358" max="4358" width="14.5" style="89" customWidth="1"/>
    <col min="4359" max="4608" width="9" style="89"/>
    <col min="4609" max="4609" width="8.5" style="89" customWidth="1"/>
    <col min="4610" max="4610" width="9" style="89"/>
    <col min="4611" max="4611" width="12.25" style="89" customWidth="1"/>
    <col min="4612" max="4612" width="9.5" style="89" customWidth="1"/>
    <col min="4613" max="4613" width="15.25" style="89" customWidth="1"/>
    <col min="4614" max="4614" width="14.5" style="89" customWidth="1"/>
    <col min="4615" max="4864" width="9" style="89"/>
    <col min="4865" max="4865" width="8.5" style="89" customWidth="1"/>
    <col min="4866" max="4866" width="9" style="89"/>
    <col min="4867" max="4867" width="12.25" style="89" customWidth="1"/>
    <col min="4868" max="4868" width="9.5" style="89" customWidth="1"/>
    <col min="4869" max="4869" width="15.25" style="89" customWidth="1"/>
    <col min="4870" max="4870" width="14.5" style="89" customWidth="1"/>
    <col min="4871" max="5120" width="9" style="89"/>
    <col min="5121" max="5121" width="8.5" style="89" customWidth="1"/>
    <col min="5122" max="5122" width="9" style="89"/>
    <col min="5123" max="5123" width="12.25" style="89" customWidth="1"/>
    <col min="5124" max="5124" width="9.5" style="89" customWidth="1"/>
    <col min="5125" max="5125" width="15.25" style="89" customWidth="1"/>
    <col min="5126" max="5126" width="14.5" style="89" customWidth="1"/>
    <col min="5127" max="5376" width="9" style="89"/>
    <col min="5377" max="5377" width="8.5" style="89" customWidth="1"/>
    <col min="5378" max="5378" width="9" style="89"/>
    <col min="5379" max="5379" width="12.25" style="89" customWidth="1"/>
    <col min="5380" max="5380" width="9.5" style="89" customWidth="1"/>
    <col min="5381" max="5381" width="15.25" style="89" customWidth="1"/>
    <col min="5382" max="5382" width="14.5" style="89" customWidth="1"/>
    <col min="5383" max="5632" width="9" style="89"/>
    <col min="5633" max="5633" width="8.5" style="89" customWidth="1"/>
    <col min="5634" max="5634" width="9" style="89"/>
    <col min="5635" max="5635" width="12.25" style="89" customWidth="1"/>
    <col min="5636" max="5636" width="9.5" style="89" customWidth="1"/>
    <col min="5637" max="5637" width="15.25" style="89" customWidth="1"/>
    <col min="5638" max="5638" width="14.5" style="89" customWidth="1"/>
    <col min="5639" max="5888" width="9" style="89"/>
    <col min="5889" max="5889" width="8.5" style="89" customWidth="1"/>
    <col min="5890" max="5890" width="9" style="89"/>
    <col min="5891" max="5891" width="12.25" style="89" customWidth="1"/>
    <col min="5892" max="5892" width="9.5" style="89" customWidth="1"/>
    <col min="5893" max="5893" width="15.25" style="89" customWidth="1"/>
    <col min="5894" max="5894" width="14.5" style="89" customWidth="1"/>
    <col min="5895" max="6144" width="9" style="89"/>
    <col min="6145" max="6145" width="8.5" style="89" customWidth="1"/>
    <col min="6146" max="6146" width="9" style="89"/>
    <col min="6147" max="6147" width="12.25" style="89" customWidth="1"/>
    <col min="6148" max="6148" width="9.5" style="89" customWidth="1"/>
    <col min="6149" max="6149" width="15.25" style="89" customWidth="1"/>
    <col min="6150" max="6150" width="14.5" style="89" customWidth="1"/>
    <col min="6151" max="6400" width="9" style="89"/>
    <col min="6401" max="6401" width="8.5" style="89" customWidth="1"/>
    <col min="6402" max="6402" width="9" style="89"/>
    <col min="6403" max="6403" width="12.25" style="89" customWidth="1"/>
    <col min="6404" max="6404" width="9.5" style="89" customWidth="1"/>
    <col min="6405" max="6405" width="15.25" style="89" customWidth="1"/>
    <col min="6406" max="6406" width="14.5" style="89" customWidth="1"/>
    <col min="6407" max="6656" width="9" style="89"/>
    <col min="6657" max="6657" width="8.5" style="89" customWidth="1"/>
    <col min="6658" max="6658" width="9" style="89"/>
    <col min="6659" max="6659" width="12.25" style="89" customWidth="1"/>
    <col min="6660" max="6660" width="9.5" style="89" customWidth="1"/>
    <col min="6661" max="6661" width="15.25" style="89" customWidth="1"/>
    <col min="6662" max="6662" width="14.5" style="89" customWidth="1"/>
    <col min="6663" max="6912" width="9" style="89"/>
    <col min="6913" max="6913" width="8.5" style="89" customWidth="1"/>
    <col min="6914" max="6914" width="9" style="89"/>
    <col min="6915" max="6915" width="12.25" style="89" customWidth="1"/>
    <col min="6916" max="6916" width="9.5" style="89" customWidth="1"/>
    <col min="6917" max="6917" width="15.25" style="89" customWidth="1"/>
    <col min="6918" max="6918" width="14.5" style="89" customWidth="1"/>
    <col min="6919" max="7168" width="9" style="89"/>
    <col min="7169" max="7169" width="8.5" style="89" customWidth="1"/>
    <col min="7170" max="7170" width="9" style="89"/>
    <col min="7171" max="7171" width="12.25" style="89" customWidth="1"/>
    <col min="7172" max="7172" width="9.5" style="89" customWidth="1"/>
    <col min="7173" max="7173" width="15.25" style="89" customWidth="1"/>
    <col min="7174" max="7174" width="14.5" style="89" customWidth="1"/>
    <col min="7175" max="7424" width="9" style="89"/>
    <col min="7425" max="7425" width="8.5" style="89" customWidth="1"/>
    <col min="7426" max="7426" width="9" style="89"/>
    <col min="7427" max="7427" width="12.25" style="89" customWidth="1"/>
    <col min="7428" max="7428" width="9.5" style="89" customWidth="1"/>
    <col min="7429" max="7429" width="15.25" style="89" customWidth="1"/>
    <col min="7430" max="7430" width="14.5" style="89" customWidth="1"/>
    <col min="7431" max="7680" width="9" style="89"/>
    <col min="7681" max="7681" width="8.5" style="89" customWidth="1"/>
    <col min="7682" max="7682" width="9" style="89"/>
    <col min="7683" max="7683" width="12.25" style="89" customWidth="1"/>
    <col min="7684" max="7684" width="9.5" style="89" customWidth="1"/>
    <col min="7685" max="7685" width="15.25" style="89" customWidth="1"/>
    <col min="7686" max="7686" width="14.5" style="89" customWidth="1"/>
    <col min="7687" max="7936" width="9" style="89"/>
    <col min="7937" max="7937" width="8.5" style="89" customWidth="1"/>
    <col min="7938" max="7938" width="9" style="89"/>
    <col min="7939" max="7939" width="12.25" style="89" customWidth="1"/>
    <col min="7940" max="7940" width="9.5" style="89" customWidth="1"/>
    <col min="7941" max="7941" width="15.25" style="89" customWidth="1"/>
    <col min="7942" max="7942" width="14.5" style="89" customWidth="1"/>
    <col min="7943" max="8192" width="9" style="89"/>
    <col min="8193" max="8193" width="8.5" style="89" customWidth="1"/>
    <col min="8194" max="8194" width="9" style="89"/>
    <col min="8195" max="8195" width="12.25" style="89" customWidth="1"/>
    <col min="8196" max="8196" width="9.5" style="89" customWidth="1"/>
    <col min="8197" max="8197" width="15.25" style="89" customWidth="1"/>
    <col min="8198" max="8198" width="14.5" style="89" customWidth="1"/>
    <col min="8199" max="8448" width="9" style="89"/>
    <col min="8449" max="8449" width="8.5" style="89" customWidth="1"/>
    <col min="8450" max="8450" width="9" style="89"/>
    <col min="8451" max="8451" width="12.25" style="89" customWidth="1"/>
    <col min="8452" max="8452" width="9.5" style="89" customWidth="1"/>
    <col min="8453" max="8453" width="15.25" style="89" customWidth="1"/>
    <col min="8454" max="8454" width="14.5" style="89" customWidth="1"/>
    <col min="8455" max="8704" width="9" style="89"/>
    <col min="8705" max="8705" width="8.5" style="89" customWidth="1"/>
    <col min="8706" max="8706" width="9" style="89"/>
    <col min="8707" max="8707" width="12.25" style="89" customWidth="1"/>
    <col min="8708" max="8708" width="9.5" style="89" customWidth="1"/>
    <col min="8709" max="8709" width="15.25" style="89" customWidth="1"/>
    <col min="8710" max="8710" width="14.5" style="89" customWidth="1"/>
    <col min="8711" max="8960" width="9" style="89"/>
    <col min="8961" max="8961" width="8.5" style="89" customWidth="1"/>
    <col min="8962" max="8962" width="9" style="89"/>
    <col min="8963" max="8963" width="12.25" style="89" customWidth="1"/>
    <col min="8964" max="8964" width="9.5" style="89" customWidth="1"/>
    <col min="8965" max="8965" width="15.25" style="89" customWidth="1"/>
    <col min="8966" max="8966" width="14.5" style="89" customWidth="1"/>
    <col min="8967" max="9216" width="9" style="89"/>
    <col min="9217" max="9217" width="8.5" style="89" customWidth="1"/>
    <col min="9218" max="9218" width="9" style="89"/>
    <col min="9219" max="9219" width="12.25" style="89" customWidth="1"/>
    <col min="9220" max="9220" width="9.5" style="89" customWidth="1"/>
    <col min="9221" max="9221" width="15.25" style="89" customWidth="1"/>
    <col min="9222" max="9222" width="14.5" style="89" customWidth="1"/>
    <col min="9223" max="9472" width="9" style="89"/>
    <col min="9473" max="9473" width="8.5" style="89" customWidth="1"/>
    <col min="9474" max="9474" width="9" style="89"/>
    <col min="9475" max="9475" width="12.25" style="89" customWidth="1"/>
    <col min="9476" max="9476" width="9.5" style="89" customWidth="1"/>
    <col min="9477" max="9477" width="15.25" style="89" customWidth="1"/>
    <col min="9478" max="9478" width="14.5" style="89" customWidth="1"/>
    <col min="9479" max="9728" width="9" style="89"/>
    <col min="9729" max="9729" width="8.5" style="89" customWidth="1"/>
    <col min="9730" max="9730" width="9" style="89"/>
    <col min="9731" max="9731" width="12.25" style="89" customWidth="1"/>
    <col min="9732" max="9732" width="9.5" style="89" customWidth="1"/>
    <col min="9733" max="9733" width="15.25" style="89" customWidth="1"/>
    <col min="9734" max="9734" width="14.5" style="89" customWidth="1"/>
    <col min="9735" max="9984" width="9" style="89"/>
    <col min="9985" max="9985" width="8.5" style="89" customWidth="1"/>
    <col min="9986" max="9986" width="9" style="89"/>
    <col min="9987" max="9987" width="12.25" style="89" customWidth="1"/>
    <col min="9988" max="9988" width="9.5" style="89" customWidth="1"/>
    <col min="9989" max="9989" width="15.25" style="89" customWidth="1"/>
    <col min="9990" max="9990" width="14.5" style="89" customWidth="1"/>
    <col min="9991" max="10240" width="9" style="89"/>
    <col min="10241" max="10241" width="8.5" style="89" customWidth="1"/>
    <col min="10242" max="10242" width="9" style="89"/>
    <col min="10243" max="10243" width="12.25" style="89" customWidth="1"/>
    <col min="10244" max="10244" width="9.5" style="89" customWidth="1"/>
    <col min="10245" max="10245" width="15.25" style="89" customWidth="1"/>
    <col min="10246" max="10246" width="14.5" style="89" customWidth="1"/>
    <col min="10247" max="10496" width="9" style="89"/>
    <col min="10497" max="10497" width="8.5" style="89" customWidth="1"/>
    <col min="10498" max="10498" width="9" style="89"/>
    <col min="10499" max="10499" width="12.25" style="89" customWidth="1"/>
    <col min="10500" max="10500" width="9.5" style="89" customWidth="1"/>
    <col min="10501" max="10501" width="15.25" style="89" customWidth="1"/>
    <col min="10502" max="10502" width="14.5" style="89" customWidth="1"/>
    <col min="10503" max="10752" width="9" style="89"/>
    <col min="10753" max="10753" width="8.5" style="89" customWidth="1"/>
    <col min="10754" max="10754" width="9" style="89"/>
    <col min="10755" max="10755" width="12.25" style="89" customWidth="1"/>
    <col min="10756" max="10756" width="9.5" style="89" customWidth="1"/>
    <col min="10757" max="10757" width="15.25" style="89" customWidth="1"/>
    <col min="10758" max="10758" width="14.5" style="89" customWidth="1"/>
    <col min="10759" max="11008" width="9" style="89"/>
    <col min="11009" max="11009" width="8.5" style="89" customWidth="1"/>
    <col min="11010" max="11010" width="9" style="89"/>
    <col min="11011" max="11011" width="12.25" style="89" customWidth="1"/>
    <col min="11012" max="11012" width="9.5" style="89" customWidth="1"/>
    <col min="11013" max="11013" width="15.25" style="89" customWidth="1"/>
    <col min="11014" max="11014" width="14.5" style="89" customWidth="1"/>
    <col min="11015" max="11264" width="9" style="89"/>
    <col min="11265" max="11265" width="8.5" style="89" customWidth="1"/>
    <col min="11266" max="11266" width="9" style="89"/>
    <col min="11267" max="11267" width="12.25" style="89" customWidth="1"/>
    <col min="11268" max="11268" width="9.5" style="89" customWidth="1"/>
    <col min="11269" max="11269" width="15.25" style="89" customWidth="1"/>
    <col min="11270" max="11270" width="14.5" style="89" customWidth="1"/>
    <col min="11271" max="11520" width="9" style="89"/>
    <col min="11521" max="11521" width="8.5" style="89" customWidth="1"/>
    <col min="11522" max="11522" width="9" style="89"/>
    <col min="11523" max="11523" width="12.25" style="89" customWidth="1"/>
    <col min="11524" max="11524" width="9.5" style="89" customWidth="1"/>
    <col min="11525" max="11525" width="15.25" style="89" customWidth="1"/>
    <col min="11526" max="11526" width="14.5" style="89" customWidth="1"/>
    <col min="11527" max="11776" width="9" style="89"/>
    <col min="11777" max="11777" width="8.5" style="89" customWidth="1"/>
    <col min="11778" max="11778" width="9" style="89"/>
    <col min="11779" max="11779" width="12.25" style="89" customWidth="1"/>
    <col min="11780" max="11780" width="9.5" style="89" customWidth="1"/>
    <col min="11781" max="11781" width="15.25" style="89" customWidth="1"/>
    <col min="11782" max="11782" width="14.5" style="89" customWidth="1"/>
    <col min="11783" max="12032" width="9" style="89"/>
    <col min="12033" max="12033" width="8.5" style="89" customWidth="1"/>
    <col min="12034" max="12034" width="9" style="89"/>
    <col min="12035" max="12035" width="12.25" style="89" customWidth="1"/>
    <col min="12036" max="12036" width="9.5" style="89" customWidth="1"/>
    <col min="12037" max="12037" width="15.25" style="89" customWidth="1"/>
    <col min="12038" max="12038" width="14.5" style="89" customWidth="1"/>
    <col min="12039" max="12288" width="9" style="89"/>
    <col min="12289" max="12289" width="8.5" style="89" customWidth="1"/>
    <col min="12290" max="12290" width="9" style="89"/>
    <col min="12291" max="12291" width="12.25" style="89" customWidth="1"/>
    <col min="12292" max="12292" width="9.5" style="89" customWidth="1"/>
    <col min="12293" max="12293" width="15.25" style="89" customWidth="1"/>
    <col min="12294" max="12294" width="14.5" style="89" customWidth="1"/>
    <col min="12295" max="12544" width="9" style="89"/>
    <col min="12545" max="12545" width="8.5" style="89" customWidth="1"/>
    <col min="12546" max="12546" width="9" style="89"/>
    <col min="12547" max="12547" width="12.25" style="89" customWidth="1"/>
    <col min="12548" max="12548" width="9.5" style="89" customWidth="1"/>
    <col min="12549" max="12549" width="15.25" style="89" customWidth="1"/>
    <col min="12550" max="12550" width="14.5" style="89" customWidth="1"/>
    <col min="12551" max="12800" width="9" style="89"/>
    <col min="12801" max="12801" width="8.5" style="89" customWidth="1"/>
    <col min="12802" max="12802" width="9" style="89"/>
    <col min="12803" max="12803" width="12.25" style="89" customWidth="1"/>
    <col min="12804" max="12804" width="9.5" style="89" customWidth="1"/>
    <col min="12805" max="12805" width="15.25" style="89" customWidth="1"/>
    <col min="12806" max="12806" width="14.5" style="89" customWidth="1"/>
    <col min="12807" max="13056" width="9" style="89"/>
    <col min="13057" max="13057" width="8.5" style="89" customWidth="1"/>
    <col min="13058" max="13058" width="9" style="89"/>
    <col min="13059" max="13059" width="12.25" style="89" customWidth="1"/>
    <col min="13060" max="13060" width="9.5" style="89" customWidth="1"/>
    <col min="13061" max="13061" width="15.25" style="89" customWidth="1"/>
    <col min="13062" max="13062" width="14.5" style="89" customWidth="1"/>
    <col min="13063" max="13312" width="9" style="89"/>
    <col min="13313" max="13313" width="8.5" style="89" customWidth="1"/>
    <col min="13314" max="13314" width="9" style="89"/>
    <col min="13315" max="13315" width="12.25" style="89" customWidth="1"/>
    <col min="13316" max="13316" width="9.5" style="89" customWidth="1"/>
    <col min="13317" max="13317" width="15.25" style="89" customWidth="1"/>
    <col min="13318" max="13318" width="14.5" style="89" customWidth="1"/>
    <col min="13319" max="13568" width="9" style="89"/>
    <col min="13569" max="13569" width="8.5" style="89" customWidth="1"/>
    <col min="13570" max="13570" width="9" style="89"/>
    <col min="13571" max="13571" width="12.25" style="89" customWidth="1"/>
    <col min="13572" max="13572" width="9.5" style="89" customWidth="1"/>
    <col min="13573" max="13573" width="15.25" style="89" customWidth="1"/>
    <col min="13574" max="13574" width="14.5" style="89" customWidth="1"/>
    <col min="13575" max="13824" width="9" style="89"/>
    <col min="13825" max="13825" width="8.5" style="89" customWidth="1"/>
    <col min="13826" max="13826" width="9" style="89"/>
    <col min="13827" max="13827" width="12.25" style="89" customWidth="1"/>
    <col min="13828" max="13828" width="9.5" style="89" customWidth="1"/>
    <col min="13829" max="13829" width="15.25" style="89" customWidth="1"/>
    <col min="13830" max="13830" width="14.5" style="89" customWidth="1"/>
    <col min="13831" max="14080" width="9" style="89"/>
    <col min="14081" max="14081" width="8.5" style="89" customWidth="1"/>
    <col min="14082" max="14082" width="9" style="89"/>
    <col min="14083" max="14083" width="12.25" style="89" customWidth="1"/>
    <col min="14084" max="14084" width="9.5" style="89" customWidth="1"/>
    <col min="14085" max="14085" width="15.25" style="89" customWidth="1"/>
    <col min="14086" max="14086" width="14.5" style="89" customWidth="1"/>
    <col min="14087" max="14336" width="9" style="89"/>
    <col min="14337" max="14337" width="8.5" style="89" customWidth="1"/>
    <col min="14338" max="14338" width="9" style="89"/>
    <col min="14339" max="14339" width="12.25" style="89" customWidth="1"/>
    <col min="14340" max="14340" width="9.5" style="89" customWidth="1"/>
    <col min="14341" max="14341" width="15.25" style="89" customWidth="1"/>
    <col min="14342" max="14342" width="14.5" style="89" customWidth="1"/>
    <col min="14343" max="14592" width="9" style="89"/>
    <col min="14593" max="14593" width="8.5" style="89" customWidth="1"/>
    <col min="14594" max="14594" width="9" style="89"/>
    <col min="14595" max="14595" width="12.25" style="89" customWidth="1"/>
    <col min="14596" max="14596" width="9.5" style="89" customWidth="1"/>
    <col min="14597" max="14597" width="15.25" style="89" customWidth="1"/>
    <col min="14598" max="14598" width="14.5" style="89" customWidth="1"/>
    <col min="14599" max="14848" width="9" style="89"/>
    <col min="14849" max="14849" width="8.5" style="89" customWidth="1"/>
    <col min="14850" max="14850" width="9" style="89"/>
    <col min="14851" max="14851" width="12.25" style="89" customWidth="1"/>
    <col min="14852" max="14852" width="9.5" style="89" customWidth="1"/>
    <col min="14853" max="14853" width="15.25" style="89" customWidth="1"/>
    <col min="14854" max="14854" width="14.5" style="89" customWidth="1"/>
    <col min="14855" max="15104" width="9" style="89"/>
    <col min="15105" max="15105" width="8.5" style="89" customWidth="1"/>
    <col min="15106" max="15106" width="9" style="89"/>
    <col min="15107" max="15107" width="12.25" style="89" customWidth="1"/>
    <col min="15108" max="15108" width="9.5" style="89" customWidth="1"/>
    <col min="15109" max="15109" width="15.25" style="89" customWidth="1"/>
    <col min="15110" max="15110" width="14.5" style="89" customWidth="1"/>
    <col min="15111" max="15360" width="9" style="89"/>
    <col min="15361" max="15361" width="8.5" style="89" customWidth="1"/>
    <col min="15362" max="15362" width="9" style="89"/>
    <col min="15363" max="15363" width="12.25" style="89" customWidth="1"/>
    <col min="15364" max="15364" width="9.5" style="89" customWidth="1"/>
    <col min="15365" max="15365" width="15.25" style="89" customWidth="1"/>
    <col min="15366" max="15366" width="14.5" style="89" customWidth="1"/>
    <col min="15367" max="15616" width="9" style="89"/>
    <col min="15617" max="15617" width="8.5" style="89" customWidth="1"/>
    <col min="15618" max="15618" width="9" style="89"/>
    <col min="15619" max="15619" width="12.25" style="89" customWidth="1"/>
    <col min="15620" max="15620" width="9.5" style="89" customWidth="1"/>
    <col min="15621" max="15621" width="15.25" style="89" customWidth="1"/>
    <col min="15622" max="15622" width="14.5" style="89" customWidth="1"/>
    <col min="15623" max="15872" width="9" style="89"/>
    <col min="15873" max="15873" width="8.5" style="89" customWidth="1"/>
    <col min="15874" max="15874" width="9" style="89"/>
    <col min="15875" max="15875" width="12.25" style="89" customWidth="1"/>
    <col min="15876" max="15876" width="9.5" style="89" customWidth="1"/>
    <col min="15877" max="15877" width="15.25" style="89" customWidth="1"/>
    <col min="15878" max="15878" width="14.5" style="89" customWidth="1"/>
    <col min="15879" max="16128" width="9" style="89"/>
    <col min="16129" max="16129" width="8.5" style="89" customWidth="1"/>
    <col min="16130" max="16130" width="9" style="89"/>
    <col min="16131" max="16131" width="12.25" style="89" customWidth="1"/>
    <col min="16132" max="16132" width="9.5" style="89" customWidth="1"/>
    <col min="16133" max="16133" width="15.25" style="89" customWidth="1"/>
    <col min="16134" max="16134" width="14.5" style="89" customWidth="1"/>
    <col min="16135" max="16384" width="9" style="89"/>
  </cols>
  <sheetData>
    <row r="1" spans="1:8" x14ac:dyDescent="0.15">
      <c r="A1" s="100"/>
      <c r="B1" s="100"/>
      <c r="C1" s="100"/>
      <c r="D1" s="100"/>
      <c r="E1" s="100"/>
      <c r="F1" s="100"/>
      <c r="G1" s="100"/>
      <c r="H1" s="100"/>
    </row>
    <row r="2" spans="1:8" x14ac:dyDescent="0.15">
      <c r="A2" s="100"/>
      <c r="B2" s="100"/>
      <c r="C2" s="100"/>
      <c r="D2" s="100"/>
      <c r="E2" s="100"/>
      <c r="F2" s="100"/>
      <c r="G2" s="100"/>
      <c r="H2" s="100"/>
    </row>
    <row r="3" spans="1:8" x14ac:dyDescent="0.15">
      <c r="A3" s="100"/>
      <c r="B3" s="100"/>
      <c r="C3" s="100"/>
      <c r="D3" s="100"/>
      <c r="E3" s="100"/>
      <c r="F3" s="100"/>
      <c r="G3" s="100"/>
      <c r="H3" s="100"/>
    </row>
    <row r="4" spans="1:8" x14ac:dyDescent="0.15">
      <c r="A4" s="100"/>
      <c r="B4" s="100"/>
      <c r="C4" s="100"/>
      <c r="D4" s="100"/>
      <c r="E4" s="100"/>
      <c r="F4" s="100"/>
      <c r="G4" s="100"/>
      <c r="H4" s="100"/>
    </row>
    <row r="5" spans="1:8" x14ac:dyDescent="0.15">
      <c r="A5" s="100"/>
      <c r="B5" s="100"/>
      <c r="C5" s="100"/>
      <c r="D5" s="100"/>
      <c r="E5" s="100"/>
      <c r="F5" s="100"/>
      <c r="G5" s="100"/>
      <c r="H5" s="100"/>
    </row>
    <row r="6" spans="1:8" ht="41.25" customHeight="1" x14ac:dyDescent="0.15">
      <c r="A6" s="142" t="s">
        <v>0</v>
      </c>
      <c r="B6" s="142"/>
      <c r="C6" s="142"/>
      <c r="D6" s="142"/>
      <c r="E6" s="142"/>
      <c r="F6" s="142"/>
      <c r="G6" s="142"/>
      <c r="H6" s="142"/>
    </row>
    <row r="7" spans="1:8" ht="35.25" x14ac:dyDescent="0.15">
      <c r="A7" s="142" t="s">
        <v>1</v>
      </c>
      <c r="B7" s="142"/>
      <c r="C7" s="142"/>
      <c r="D7" s="142"/>
      <c r="E7" s="142"/>
      <c r="F7" s="142"/>
      <c r="G7" s="142"/>
      <c r="H7" s="142"/>
    </row>
    <row r="8" spans="1:8" x14ac:dyDescent="0.15">
      <c r="A8" s="100"/>
      <c r="B8" s="100"/>
      <c r="C8" s="100"/>
      <c r="D8" s="100"/>
      <c r="E8" s="100"/>
      <c r="F8" s="100"/>
      <c r="G8" s="100"/>
      <c r="H8" s="100"/>
    </row>
    <row r="9" spans="1:8" x14ac:dyDescent="0.15">
      <c r="A9" s="100"/>
      <c r="B9" s="100"/>
      <c r="C9" s="100"/>
      <c r="D9" s="100"/>
      <c r="E9" s="100"/>
      <c r="F9" s="100"/>
      <c r="G9" s="100"/>
      <c r="H9" s="100"/>
    </row>
    <row r="10" spans="1:8" x14ac:dyDescent="0.15">
      <c r="A10" s="100"/>
      <c r="B10" s="100"/>
      <c r="C10" s="100"/>
      <c r="D10" s="100"/>
      <c r="E10" s="100"/>
      <c r="F10" s="100"/>
      <c r="G10" s="100"/>
      <c r="H10" s="100"/>
    </row>
    <row r="11" spans="1:8" x14ac:dyDescent="0.15">
      <c r="A11" s="100"/>
      <c r="B11" s="100"/>
      <c r="C11" s="100"/>
      <c r="D11" s="100"/>
      <c r="E11" s="100"/>
      <c r="F11" s="100"/>
      <c r="G11" s="100"/>
      <c r="H11" s="100"/>
    </row>
    <row r="12" spans="1:8" x14ac:dyDescent="0.15">
      <c r="A12" s="100"/>
      <c r="B12" s="100"/>
      <c r="C12" s="100"/>
      <c r="D12" s="100"/>
      <c r="E12" s="100"/>
      <c r="F12" s="100"/>
      <c r="G12" s="100"/>
      <c r="H12" s="100"/>
    </row>
    <row r="13" spans="1:8" x14ac:dyDescent="0.15">
      <c r="A13" s="100"/>
      <c r="B13" s="100"/>
      <c r="C13" s="100"/>
      <c r="D13" s="100"/>
      <c r="E13" s="100"/>
      <c r="F13" s="100"/>
      <c r="G13" s="100"/>
      <c r="H13" s="100"/>
    </row>
    <row r="14" spans="1:8" x14ac:dyDescent="0.15">
      <c r="A14" s="100"/>
      <c r="B14" s="100"/>
      <c r="C14" s="101" t="s">
        <v>2</v>
      </c>
      <c r="D14" s="102" t="s">
        <v>3</v>
      </c>
      <c r="E14" s="101" t="s">
        <v>4</v>
      </c>
      <c r="F14" s="102" t="s">
        <v>5</v>
      </c>
      <c r="G14" s="100"/>
      <c r="H14" s="100"/>
    </row>
    <row r="15" spans="1:8" ht="15.95" customHeight="1" x14ac:dyDescent="0.15">
      <c r="A15" s="100"/>
      <c r="B15" s="100"/>
      <c r="C15" s="101" t="s">
        <v>6</v>
      </c>
      <c r="D15" s="102" t="s">
        <v>7</v>
      </c>
      <c r="E15" s="101" t="s">
        <v>8</v>
      </c>
      <c r="F15" s="102" t="s">
        <v>9</v>
      </c>
      <c r="G15" s="100"/>
      <c r="H15" s="100"/>
    </row>
    <row r="16" spans="1:8" ht="15.95" customHeight="1" x14ac:dyDescent="0.15">
      <c r="A16" s="100"/>
      <c r="B16" s="100"/>
      <c r="C16" s="101" t="s">
        <v>10</v>
      </c>
      <c r="D16" s="102" t="s">
        <v>11</v>
      </c>
      <c r="E16" s="101" t="s">
        <v>12</v>
      </c>
      <c r="F16" s="106">
        <v>42984</v>
      </c>
      <c r="G16" s="100"/>
      <c r="H16" s="100"/>
    </row>
    <row r="17" spans="1:8" x14ac:dyDescent="0.15">
      <c r="A17" s="100"/>
      <c r="B17" s="100"/>
      <c r="C17" s="100"/>
      <c r="D17" s="100"/>
      <c r="E17" s="100"/>
      <c r="F17" s="100"/>
      <c r="G17" s="100"/>
      <c r="H17" s="100"/>
    </row>
    <row r="18" spans="1:8" x14ac:dyDescent="0.15">
      <c r="A18" s="100"/>
      <c r="B18" s="100"/>
      <c r="C18" s="100"/>
      <c r="D18" s="100"/>
      <c r="E18" s="100"/>
      <c r="F18" s="100"/>
      <c r="G18" s="100"/>
      <c r="H18" s="100"/>
    </row>
    <row r="19" spans="1:8" x14ac:dyDescent="0.15">
      <c r="A19" s="100"/>
      <c r="B19" s="100"/>
      <c r="C19" s="100"/>
      <c r="D19" s="100"/>
      <c r="E19" s="100"/>
      <c r="F19" s="100"/>
      <c r="G19" s="100"/>
      <c r="H19" s="100"/>
    </row>
    <row r="20" spans="1:8" x14ac:dyDescent="0.15">
      <c r="A20" s="100"/>
      <c r="B20" s="100"/>
      <c r="C20" s="100"/>
      <c r="D20" s="100"/>
      <c r="E20" s="100"/>
      <c r="F20" s="100"/>
      <c r="G20" s="100"/>
      <c r="H20" s="100"/>
    </row>
    <row r="21" spans="1:8" x14ac:dyDescent="0.15">
      <c r="A21" s="100"/>
      <c r="B21" s="100"/>
      <c r="C21" s="100"/>
      <c r="D21" s="100"/>
      <c r="E21" s="100"/>
      <c r="F21" s="100"/>
      <c r="G21" s="100"/>
      <c r="H21" s="100"/>
    </row>
    <row r="22" spans="1:8" x14ac:dyDescent="0.15">
      <c r="A22" s="100"/>
      <c r="B22" s="100"/>
      <c r="C22" s="100"/>
      <c r="D22" s="100"/>
      <c r="E22" s="100"/>
      <c r="F22" s="100"/>
      <c r="G22" s="100"/>
      <c r="H22" s="100"/>
    </row>
    <row r="23" spans="1:8" ht="5.25" customHeight="1" x14ac:dyDescent="0.15">
      <c r="A23" s="100"/>
      <c r="B23" s="100"/>
      <c r="C23" s="100"/>
      <c r="D23" s="100"/>
      <c r="E23" s="100"/>
      <c r="F23" s="100"/>
      <c r="G23" s="100"/>
      <c r="H23" s="100"/>
    </row>
    <row r="24" spans="1:8" ht="18" customHeight="1" x14ac:dyDescent="0.15">
      <c r="A24" s="144" t="s">
        <v>13</v>
      </c>
      <c r="B24" s="145"/>
      <c r="C24" s="145"/>
      <c r="D24" s="145"/>
      <c r="E24" s="145"/>
      <c r="F24" s="145"/>
      <c r="G24" s="145"/>
      <c r="H24" s="145"/>
    </row>
    <row r="25" spans="1:8" ht="60" customHeight="1" x14ac:dyDescent="0.15">
      <c r="A25" s="145"/>
      <c r="B25" s="145"/>
      <c r="C25" s="145"/>
      <c r="D25" s="145"/>
      <c r="E25" s="145"/>
      <c r="F25" s="145"/>
      <c r="G25" s="145"/>
      <c r="H25" s="145"/>
    </row>
    <row r="26" spans="1:8" x14ac:dyDescent="0.15">
      <c r="A26" s="100"/>
      <c r="B26" s="100"/>
      <c r="C26" s="100"/>
      <c r="D26" s="100"/>
      <c r="E26" s="100"/>
      <c r="F26" s="100"/>
      <c r="G26" s="100"/>
      <c r="H26" s="100"/>
    </row>
    <row r="27" spans="1:8" x14ac:dyDescent="0.15">
      <c r="A27" s="100"/>
      <c r="B27" s="100"/>
      <c r="C27" s="100"/>
      <c r="D27" s="100"/>
      <c r="E27" s="100"/>
      <c r="F27" s="100"/>
      <c r="G27" s="100"/>
      <c r="H27" s="100"/>
    </row>
    <row r="28" spans="1:8" ht="24" customHeight="1" x14ac:dyDescent="0.15">
      <c r="A28" s="143"/>
      <c r="B28" s="143"/>
      <c r="C28" s="143"/>
      <c r="D28" s="143"/>
      <c r="E28" s="143"/>
      <c r="F28" s="143"/>
      <c r="G28" s="143"/>
      <c r="H28" s="143"/>
    </row>
  </sheetData>
  <mergeCells count="4">
    <mergeCell ref="A6:H6"/>
    <mergeCell ref="A7:H7"/>
    <mergeCell ref="A28:H28"/>
    <mergeCell ref="A24:H25"/>
  </mergeCells>
  <phoneticPr fontId="41" type="noConversion"/>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sqref="A1:G1"/>
    </sheetView>
  </sheetViews>
  <sheetFormatPr defaultColWidth="9" defaultRowHeight="13.5" x14ac:dyDescent="0.15"/>
  <cols>
    <col min="1" max="3" width="10.875" style="89" customWidth="1"/>
    <col min="4" max="4" width="29.125" style="89" customWidth="1"/>
    <col min="5" max="5" width="8" style="89" customWidth="1"/>
    <col min="6" max="6" width="10.25" style="89" customWidth="1"/>
    <col min="7" max="8" width="8.5" style="89" customWidth="1"/>
    <col min="9" max="256" width="9" style="89"/>
    <col min="257" max="259" width="10.875" style="89" customWidth="1"/>
    <col min="260" max="260" width="12.25" style="89" customWidth="1"/>
    <col min="261" max="261" width="8" style="89" customWidth="1"/>
    <col min="262" max="262" width="10.25" style="89" customWidth="1"/>
    <col min="263" max="264" width="8.5" style="89" customWidth="1"/>
    <col min="265" max="512" width="9" style="89"/>
    <col min="513" max="515" width="10.875" style="89" customWidth="1"/>
    <col min="516" max="516" width="12.25" style="89" customWidth="1"/>
    <col min="517" max="517" width="8" style="89" customWidth="1"/>
    <col min="518" max="518" width="10.25" style="89" customWidth="1"/>
    <col min="519" max="520" width="8.5" style="89" customWidth="1"/>
    <col min="521" max="768" width="9" style="89"/>
    <col min="769" max="771" width="10.875" style="89" customWidth="1"/>
    <col min="772" max="772" width="12.25" style="89" customWidth="1"/>
    <col min="773" max="773" width="8" style="89" customWidth="1"/>
    <col min="774" max="774" width="10.25" style="89" customWidth="1"/>
    <col min="775" max="776" width="8.5" style="89" customWidth="1"/>
    <col min="777" max="1024" width="9" style="89"/>
    <col min="1025" max="1027" width="10.875" style="89" customWidth="1"/>
    <col min="1028" max="1028" width="12.25" style="89" customWidth="1"/>
    <col min="1029" max="1029" width="8" style="89" customWidth="1"/>
    <col min="1030" max="1030" width="10.25" style="89" customWidth="1"/>
    <col min="1031" max="1032" width="8.5" style="89" customWidth="1"/>
    <col min="1033" max="1280" width="9" style="89"/>
    <col min="1281" max="1283" width="10.875" style="89" customWidth="1"/>
    <col min="1284" max="1284" width="12.25" style="89" customWidth="1"/>
    <col min="1285" max="1285" width="8" style="89" customWidth="1"/>
    <col min="1286" max="1286" width="10.25" style="89" customWidth="1"/>
    <col min="1287" max="1288" width="8.5" style="89" customWidth="1"/>
    <col min="1289" max="1536" width="9" style="89"/>
    <col min="1537" max="1539" width="10.875" style="89" customWidth="1"/>
    <col min="1540" max="1540" width="12.25" style="89" customWidth="1"/>
    <col min="1541" max="1541" width="8" style="89" customWidth="1"/>
    <col min="1542" max="1542" width="10.25" style="89" customWidth="1"/>
    <col min="1543" max="1544" width="8.5" style="89" customWidth="1"/>
    <col min="1545" max="1792" width="9" style="89"/>
    <col min="1793" max="1795" width="10.875" style="89" customWidth="1"/>
    <col min="1796" max="1796" width="12.25" style="89" customWidth="1"/>
    <col min="1797" max="1797" width="8" style="89" customWidth="1"/>
    <col min="1798" max="1798" width="10.25" style="89" customWidth="1"/>
    <col min="1799" max="1800" width="8.5" style="89" customWidth="1"/>
    <col min="1801" max="2048" width="9" style="89"/>
    <col min="2049" max="2051" width="10.875" style="89" customWidth="1"/>
    <col min="2052" max="2052" width="12.25" style="89" customWidth="1"/>
    <col min="2053" max="2053" width="8" style="89" customWidth="1"/>
    <col min="2054" max="2054" width="10.25" style="89" customWidth="1"/>
    <col min="2055" max="2056" width="8.5" style="89" customWidth="1"/>
    <col min="2057" max="2304" width="9" style="89"/>
    <col min="2305" max="2307" width="10.875" style="89" customWidth="1"/>
    <col min="2308" max="2308" width="12.25" style="89" customWidth="1"/>
    <col min="2309" max="2309" width="8" style="89" customWidth="1"/>
    <col min="2310" max="2310" width="10.25" style="89" customWidth="1"/>
    <col min="2311" max="2312" width="8.5" style="89" customWidth="1"/>
    <col min="2313" max="2560" width="9" style="89"/>
    <col min="2561" max="2563" width="10.875" style="89" customWidth="1"/>
    <col min="2564" max="2564" width="12.25" style="89" customWidth="1"/>
    <col min="2565" max="2565" width="8" style="89" customWidth="1"/>
    <col min="2566" max="2566" width="10.25" style="89" customWidth="1"/>
    <col min="2567" max="2568" width="8.5" style="89" customWidth="1"/>
    <col min="2569" max="2816" width="9" style="89"/>
    <col min="2817" max="2819" width="10.875" style="89" customWidth="1"/>
    <col min="2820" max="2820" width="12.25" style="89" customWidth="1"/>
    <col min="2821" max="2821" width="8" style="89" customWidth="1"/>
    <col min="2822" max="2822" width="10.25" style="89" customWidth="1"/>
    <col min="2823" max="2824" width="8.5" style="89" customWidth="1"/>
    <col min="2825" max="3072" width="9" style="89"/>
    <col min="3073" max="3075" width="10.875" style="89" customWidth="1"/>
    <col min="3076" max="3076" width="12.25" style="89" customWidth="1"/>
    <col min="3077" max="3077" width="8" style="89" customWidth="1"/>
    <col min="3078" max="3078" width="10.25" style="89" customWidth="1"/>
    <col min="3079" max="3080" width="8.5" style="89" customWidth="1"/>
    <col min="3081" max="3328" width="9" style="89"/>
    <col min="3329" max="3331" width="10.875" style="89" customWidth="1"/>
    <col min="3332" max="3332" width="12.25" style="89" customWidth="1"/>
    <col min="3333" max="3333" width="8" style="89" customWidth="1"/>
    <col min="3334" max="3334" width="10.25" style="89" customWidth="1"/>
    <col min="3335" max="3336" width="8.5" style="89" customWidth="1"/>
    <col min="3337" max="3584" width="9" style="89"/>
    <col min="3585" max="3587" width="10.875" style="89" customWidth="1"/>
    <col min="3588" max="3588" width="12.25" style="89" customWidth="1"/>
    <col min="3589" max="3589" width="8" style="89" customWidth="1"/>
    <col min="3590" max="3590" width="10.25" style="89" customWidth="1"/>
    <col min="3591" max="3592" width="8.5" style="89" customWidth="1"/>
    <col min="3593" max="3840" width="9" style="89"/>
    <col min="3841" max="3843" width="10.875" style="89" customWidth="1"/>
    <col min="3844" max="3844" width="12.25" style="89" customWidth="1"/>
    <col min="3845" max="3845" width="8" style="89" customWidth="1"/>
    <col min="3846" max="3846" width="10.25" style="89" customWidth="1"/>
    <col min="3847" max="3848" width="8.5" style="89" customWidth="1"/>
    <col min="3849" max="4096" width="9" style="89"/>
    <col min="4097" max="4099" width="10.875" style="89" customWidth="1"/>
    <col min="4100" max="4100" width="12.25" style="89" customWidth="1"/>
    <col min="4101" max="4101" width="8" style="89" customWidth="1"/>
    <col min="4102" max="4102" width="10.25" style="89" customWidth="1"/>
    <col min="4103" max="4104" width="8.5" style="89" customWidth="1"/>
    <col min="4105" max="4352" width="9" style="89"/>
    <col min="4353" max="4355" width="10.875" style="89" customWidth="1"/>
    <col min="4356" max="4356" width="12.25" style="89" customWidth="1"/>
    <col min="4357" max="4357" width="8" style="89" customWidth="1"/>
    <col min="4358" max="4358" width="10.25" style="89" customWidth="1"/>
    <col min="4359" max="4360" width="8.5" style="89" customWidth="1"/>
    <col min="4361" max="4608" width="9" style="89"/>
    <col min="4609" max="4611" width="10.875" style="89" customWidth="1"/>
    <col min="4612" max="4612" width="12.25" style="89" customWidth="1"/>
    <col min="4613" max="4613" width="8" style="89" customWidth="1"/>
    <col min="4614" max="4614" width="10.25" style="89" customWidth="1"/>
    <col min="4615" max="4616" width="8.5" style="89" customWidth="1"/>
    <col min="4617" max="4864" width="9" style="89"/>
    <col min="4865" max="4867" width="10.875" style="89" customWidth="1"/>
    <col min="4868" max="4868" width="12.25" style="89" customWidth="1"/>
    <col min="4869" max="4869" width="8" style="89" customWidth="1"/>
    <col min="4870" max="4870" width="10.25" style="89" customWidth="1"/>
    <col min="4871" max="4872" width="8.5" style="89" customWidth="1"/>
    <col min="4873" max="5120" width="9" style="89"/>
    <col min="5121" max="5123" width="10.875" style="89" customWidth="1"/>
    <col min="5124" max="5124" width="12.25" style="89" customWidth="1"/>
    <col min="5125" max="5125" width="8" style="89" customWidth="1"/>
    <col min="5126" max="5126" width="10.25" style="89" customWidth="1"/>
    <col min="5127" max="5128" width="8.5" style="89" customWidth="1"/>
    <col min="5129" max="5376" width="9" style="89"/>
    <col min="5377" max="5379" width="10.875" style="89" customWidth="1"/>
    <col min="5380" max="5380" width="12.25" style="89" customWidth="1"/>
    <col min="5381" max="5381" width="8" style="89" customWidth="1"/>
    <col min="5382" max="5382" width="10.25" style="89" customWidth="1"/>
    <col min="5383" max="5384" width="8.5" style="89" customWidth="1"/>
    <col min="5385" max="5632" width="9" style="89"/>
    <col min="5633" max="5635" width="10.875" style="89" customWidth="1"/>
    <col min="5636" max="5636" width="12.25" style="89" customWidth="1"/>
    <col min="5637" max="5637" width="8" style="89" customWidth="1"/>
    <col min="5638" max="5638" width="10.25" style="89" customWidth="1"/>
    <col min="5639" max="5640" width="8.5" style="89" customWidth="1"/>
    <col min="5641" max="5888" width="9" style="89"/>
    <col min="5889" max="5891" width="10.875" style="89" customWidth="1"/>
    <col min="5892" max="5892" width="12.25" style="89" customWidth="1"/>
    <col min="5893" max="5893" width="8" style="89" customWidth="1"/>
    <col min="5894" max="5894" width="10.25" style="89" customWidth="1"/>
    <col min="5895" max="5896" width="8.5" style="89" customWidth="1"/>
    <col min="5897" max="6144" width="9" style="89"/>
    <col min="6145" max="6147" width="10.875" style="89" customWidth="1"/>
    <col min="6148" max="6148" width="12.25" style="89" customWidth="1"/>
    <col min="6149" max="6149" width="8" style="89" customWidth="1"/>
    <col min="6150" max="6150" width="10.25" style="89" customWidth="1"/>
    <col min="6151" max="6152" width="8.5" style="89" customWidth="1"/>
    <col min="6153" max="6400" width="9" style="89"/>
    <col min="6401" max="6403" width="10.875" style="89" customWidth="1"/>
    <col min="6404" max="6404" width="12.25" style="89" customWidth="1"/>
    <col min="6405" max="6405" width="8" style="89" customWidth="1"/>
    <col min="6406" max="6406" width="10.25" style="89" customWidth="1"/>
    <col min="6407" max="6408" width="8.5" style="89" customWidth="1"/>
    <col min="6409" max="6656" width="9" style="89"/>
    <col min="6657" max="6659" width="10.875" style="89" customWidth="1"/>
    <col min="6660" max="6660" width="12.25" style="89" customWidth="1"/>
    <col min="6661" max="6661" width="8" style="89" customWidth="1"/>
    <col min="6662" max="6662" width="10.25" style="89" customWidth="1"/>
    <col min="6663" max="6664" width="8.5" style="89" customWidth="1"/>
    <col min="6665" max="6912" width="9" style="89"/>
    <col min="6913" max="6915" width="10.875" style="89" customWidth="1"/>
    <col min="6916" max="6916" width="12.25" style="89" customWidth="1"/>
    <col min="6917" max="6917" width="8" style="89" customWidth="1"/>
    <col min="6918" max="6918" width="10.25" style="89" customWidth="1"/>
    <col min="6919" max="6920" width="8.5" style="89" customWidth="1"/>
    <col min="6921" max="7168" width="9" style="89"/>
    <col min="7169" max="7171" width="10.875" style="89" customWidth="1"/>
    <col min="7172" max="7172" width="12.25" style="89" customWidth="1"/>
    <col min="7173" max="7173" width="8" style="89" customWidth="1"/>
    <col min="7174" max="7174" width="10.25" style="89" customWidth="1"/>
    <col min="7175" max="7176" width="8.5" style="89" customWidth="1"/>
    <col min="7177" max="7424" width="9" style="89"/>
    <col min="7425" max="7427" width="10.875" style="89" customWidth="1"/>
    <col min="7428" max="7428" width="12.25" style="89" customWidth="1"/>
    <col min="7429" max="7429" width="8" style="89" customWidth="1"/>
    <col min="7430" max="7430" width="10.25" style="89" customWidth="1"/>
    <col min="7431" max="7432" width="8.5" style="89" customWidth="1"/>
    <col min="7433" max="7680" width="9" style="89"/>
    <col min="7681" max="7683" width="10.875" style="89" customWidth="1"/>
    <col min="7684" max="7684" width="12.25" style="89" customWidth="1"/>
    <col min="7685" max="7685" width="8" style="89" customWidth="1"/>
    <col min="7686" max="7686" width="10.25" style="89" customWidth="1"/>
    <col min="7687" max="7688" width="8.5" style="89" customWidth="1"/>
    <col min="7689" max="7936" width="9" style="89"/>
    <col min="7937" max="7939" width="10.875" style="89" customWidth="1"/>
    <col min="7940" max="7940" width="12.25" style="89" customWidth="1"/>
    <col min="7941" max="7941" width="8" style="89" customWidth="1"/>
    <col min="7942" max="7942" width="10.25" style="89" customWidth="1"/>
    <col min="7943" max="7944" width="8.5" style="89" customWidth="1"/>
    <col min="7945" max="8192" width="9" style="89"/>
    <col min="8193" max="8195" width="10.875" style="89" customWidth="1"/>
    <col min="8196" max="8196" width="12.25" style="89" customWidth="1"/>
    <col min="8197" max="8197" width="8" style="89" customWidth="1"/>
    <col min="8198" max="8198" width="10.25" style="89" customWidth="1"/>
    <col min="8199" max="8200" width="8.5" style="89" customWidth="1"/>
    <col min="8201" max="8448" width="9" style="89"/>
    <col min="8449" max="8451" width="10.875" style="89" customWidth="1"/>
    <col min="8452" max="8452" width="12.25" style="89" customWidth="1"/>
    <col min="8453" max="8453" width="8" style="89" customWidth="1"/>
    <col min="8454" max="8454" width="10.25" style="89" customWidth="1"/>
    <col min="8455" max="8456" width="8.5" style="89" customWidth="1"/>
    <col min="8457" max="8704" width="9" style="89"/>
    <col min="8705" max="8707" width="10.875" style="89" customWidth="1"/>
    <col min="8708" max="8708" width="12.25" style="89" customWidth="1"/>
    <col min="8709" max="8709" width="8" style="89" customWidth="1"/>
    <col min="8710" max="8710" width="10.25" style="89" customWidth="1"/>
    <col min="8711" max="8712" width="8.5" style="89" customWidth="1"/>
    <col min="8713" max="8960" width="9" style="89"/>
    <col min="8961" max="8963" width="10.875" style="89" customWidth="1"/>
    <col min="8964" max="8964" width="12.25" style="89" customWidth="1"/>
    <col min="8965" max="8965" width="8" style="89" customWidth="1"/>
    <col min="8966" max="8966" width="10.25" style="89" customWidth="1"/>
    <col min="8967" max="8968" width="8.5" style="89" customWidth="1"/>
    <col min="8969" max="9216" width="9" style="89"/>
    <col min="9217" max="9219" width="10.875" style="89" customWidth="1"/>
    <col min="9220" max="9220" width="12.25" style="89" customWidth="1"/>
    <col min="9221" max="9221" width="8" style="89" customWidth="1"/>
    <col min="9222" max="9222" width="10.25" style="89" customWidth="1"/>
    <col min="9223" max="9224" width="8.5" style="89" customWidth="1"/>
    <col min="9225" max="9472" width="9" style="89"/>
    <col min="9473" max="9475" width="10.875" style="89" customWidth="1"/>
    <col min="9476" max="9476" width="12.25" style="89" customWidth="1"/>
    <col min="9477" max="9477" width="8" style="89" customWidth="1"/>
    <col min="9478" max="9478" width="10.25" style="89" customWidth="1"/>
    <col min="9479" max="9480" width="8.5" style="89" customWidth="1"/>
    <col min="9481" max="9728" width="9" style="89"/>
    <col min="9729" max="9731" width="10.875" style="89" customWidth="1"/>
    <col min="9732" max="9732" width="12.25" style="89" customWidth="1"/>
    <col min="9733" max="9733" width="8" style="89" customWidth="1"/>
    <col min="9734" max="9734" width="10.25" style="89" customWidth="1"/>
    <col min="9735" max="9736" width="8.5" style="89" customWidth="1"/>
    <col min="9737" max="9984" width="9" style="89"/>
    <col min="9985" max="9987" width="10.875" style="89" customWidth="1"/>
    <col min="9988" max="9988" width="12.25" style="89" customWidth="1"/>
    <col min="9989" max="9989" width="8" style="89" customWidth="1"/>
    <col min="9990" max="9990" width="10.25" style="89" customWidth="1"/>
    <col min="9991" max="9992" width="8.5" style="89" customWidth="1"/>
    <col min="9993" max="10240" width="9" style="89"/>
    <col min="10241" max="10243" width="10.875" style="89" customWidth="1"/>
    <col min="10244" max="10244" width="12.25" style="89" customWidth="1"/>
    <col min="10245" max="10245" width="8" style="89" customWidth="1"/>
    <col min="10246" max="10246" width="10.25" style="89" customWidth="1"/>
    <col min="10247" max="10248" width="8.5" style="89" customWidth="1"/>
    <col min="10249" max="10496" width="9" style="89"/>
    <col min="10497" max="10499" width="10.875" style="89" customWidth="1"/>
    <col min="10500" max="10500" width="12.25" style="89" customWidth="1"/>
    <col min="10501" max="10501" width="8" style="89" customWidth="1"/>
    <col min="10502" max="10502" width="10.25" style="89" customWidth="1"/>
    <col min="10503" max="10504" width="8.5" style="89" customWidth="1"/>
    <col min="10505" max="10752" width="9" style="89"/>
    <col min="10753" max="10755" width="10.875" style="89" customWidth="1"/>
    <col min="10756" max="10756" width="12.25" style="89" customWidth="1"/>
    <col min="10757" max="10757" width="8" style="89" customWidth="1"/>
    <col min="10758" max="10758" width="10.25" style="89" customWidth="1"/>
    <col min="10759" max="10760" width="8.5" style="89" customWidth="1"/>
    <col min="10761" max="11008" width="9" style="89"/>
    <col min="11009" max="11011" width="10.875" style="89" customWidth="1"/>
    <col min="11012" max="11012" width="12.25" style="89" customWidth="1"/>
    <col min="11013" max="11013" width="8" style="89" customWidth="1"/>
    <col min="11014" max="11014" width="10.25" style="89" customWidth="1"/>
    <col min="11015" max="11016" width="8.5" style="89" customWidth="1"/>
    <col min="11017" max="11264" width="9" style="89"/>
    <col min="11265" max="11267" width="10.875" style="89" customWidth="1"/>
    <col min="11268" max="11268" width="12.25" style="89" customWidth="1"/>
    <col min="11269" max="11269" width="8" style="89" customWidth="1"/>
    <col min="11270" max="11270" width="10.25" style="89" customWidth="1"/>
    <col min="11271" max="11272" width="8.5" style="89" customWidth="1"/>
    <col min="11273" max="11520" width="9" style="89"/>
    <col min="11521" max="11523" width="10.875" style="89" customWidth="1"/>
    <col min="11524" max="11524" width="12.25" style="89" customWidth="1"/>
    <col min="11525" max="11525" width="8" style="89" customWidth="1"/>
    <col min="11526" max="11526" width="10.25" style="89" customWidth="1"/>
    <col min="11527" max="11528" width="8.5" style="89" customWidth="1"/>
    <col min="11529" max="11776" width="9" style="89"/>
    <col min="11777" max="11779" width="10.875" style="89" customWidth="1"/>
    <col min="11780" max="11780" width="12.25" style="89" customWidth="1"/>
    <col min="11781" max="11781" width="8" style="89" customWidth="1"/>
    <col min="11782" max="11782" width="10.25" style="89" customWidth="1"/>
    <col min="11783" max="11784" width="8.5" style="89" customWidth="1"/>
    <col min="11785" max="12032" width="9" style="89"/>
    <col min="12033" max="12035" width="10.875" style="89" customWidth="1"/>
    <col min="12036" max="12036" width="12.25" style="89" customWidth="1"/>
    <col min="12037" max="12037" width="8" style="89" customWidth="1"/>
    <col min="12038" max="12038" width="10.25" style="89" customWidth="1"/>
    <col min="12039" max="12040" width="8.5" style="89" customWidth="1"/>
    <col min="12041" max="12288" width="9" style="89"/>
    <col min="12289" max="12291" width="10.875" style="89" customWidth="1"/>
    <col min="12292" max="12292" width="12.25" style="89" customWidth="1"/>
    <col min="12293" max="12293" width="8" style="89" customWidth="1"/>
    <col min="12294" max="12294" width="10.25" style="89" customWidth="1"/>
    <col min="12295" max="12296" width="8.5" style="89" customWidth="1"/>
    <col min="12297" max="12544" width="9" style="89"/>
    <col min="12545" max="12547" width="10.875" style="89" customWidth="1"/>
    <col min="12548" max="12548" width="12.25" style="89" customWidth="1"/>
    <col min="12549" max="12549" width="8" style="89" customWidth="1"/>
    <col min="12550" max="12550" width="10.25" style="89" customWidth="1"/>
    <col min="12551" max="12552" width="8.5" style="89" customWidth="1"/>
    <col min="12553" max="12800" width="9" style="89"/>
    <col min="12801" max="12803" width="10.875" style="89" customWidth="1"/>
    <col min="12804" max="12804" width="12.25" style="89" customWidth="1"/>
    <col min="12805" max="12805" width="8" style="89" customWidth="1"/>
    <col min="12806" max="12806" width="10.25" style="89" customWidth="1"/>
    <col min="12807" max="12808" width="8.5" style="89" customWidth="1"/>
    <col min="12809" max="13056" width="9" style="89"/>
    <col min="13057" max="13059" width="10.875" style="89" customWidth="1"/>
    <col min="13060" max="13060" width="12.25" style="89" customWidth="1"/>
    <col min="13061" max="13061" width="8" style="89" customWidth="1"/>
    <col min="13062" max="13062" width="10.25" style="89" customWidth="1"/>
    <col min="13063" max="13064" width="8.5" style="89" customWidth="1"/>
    <col min="13065" max="13312" width="9" style="89"/>
    <col min="13313" max="13315" width="10.875" style="89" customWidth="1"/>
    <col min="13316" max="13316" width="12.25" style="89" customWidth="1"/>
    <col min="13317" max="13317" width="8" style="89" customWidth="1"/>
    <col min="13318" max="13318" width="10.25" style="89" customWidth="1"/>
    <col min="13319" max="13320" width="8.5" style="89" customWidth="1"/>
    <col min="13321" max="13568" width="9" style="89"/>
    <col min="13569" max="13571" width="10.875" style="89" customWidth="1"/>
    <col min="13572" max="13572" width="12.25" style="89" customWidth="1"/>
    <col min="13573" max="13573" width="8" style="89" customWidth="1"/>
    <col min="13574" max="13574" width="10.25" style="89" customWidth="1"/>
    <col min="13575" max="13576" width="8.5" style="89" customWidth="1"/>
    <col min="13577" max="13824" width="9" style="89"/>
    <col min="13825" max="13827" width="10.875" style="89" customWidth="1"/>
    <col min="13828" max="13828" width="12.25" style="89" customWidth="1"/>
    <col min="13829" max="13829" width="8" style="89" customWidth="1"/>
    <col min="13830" max="13830" width="10.25" style="89" customWidth="1"/>
    <col min="13831" max="13832" width="8.5" style="89" customWidth="1"/>
    <col min="13833" max="14080" width="9" style="89"/>
    <col min="14081" max="14083" width="10.875" style="89" customWidth="1"/>
    <col min="14084" max="14084" width="12.25" style="89" customWidth="1"/>
    <col min="14085" max="14085" width="8" style="89" customWidth="1"/>
    <col min="14086" max="14086" width="10.25" style="89" customWidth="1"/>
    <col min="14087" max="14088" width="8.5" style="89" customWidth="1"/>
    <col min="14089" max="14336" width="9" style="89"/>
    <col min="14337" max="14339" width="10.875" style="89" customWidth="1"/>
    <col min="14340" max="14340" width="12.25" style="89" customWidth="1"/>
    <col min="14341" max="14341" width="8" style="89" customWidth="1"/>
    <col min="14342" max="14342" width="10.25" style="89" customWidth="1"/>
    <col min="14343" max="14344" width="8.5" style="89" customWidth="1"/>
    <col min="14345" max="14592" width="9" style="89"/>
    <col min="14593" max="14595" width="10.875" style="89" customWidth="1"/>
    <col min="14596" max="14596" width="12.25" style="89" customWidth="1"/>
    <col min="14597" max="14597" width="8" style="89" customWidth="1"/>
    <col min="14598" max="14598" width="10.25" style="89" customWidth="1"/>
    <col min="14599" max="14600" width="8.5" style="89" customWidth="1"/>
    <col min="14601" max="14848" width="9" style="89"/>
    <col min="14849" max="14851" width="10.875" style="89" customWidth="1"/>
    <col min="14852" max="14852" width="12.25" style="89" customWidth="1"/>
    <col min="14853" max="14853" width="8" style="89" customWidth="1"/>
    <col min="14854" max="14854" width="10.25" style="89" customWidth="1"/>
    <col min="14855" max="14856" width="8.5" style="89" customWidth="1"/>
    <col min="14857" max="15104" width="9" style="89"/>
    <col min="15105" max="15107" width="10.875" style="89" customWidth="1"/>
    <col min="15108" max="15108" width="12.25" style="89" customWidth="1"/>
    <col min="15109" max="15109" width="8" style="89" customWidth="1"/>
    <col min="15110" max="15110" width="10.25" style="89" customWidth="1"/>
    <col min="15111" max="15112" width="8.5" style="89" customWidth="1"/>
    <col min="15113" max="15360" width="9" style="89"/>
    <col min="15361" max="15363" width="10.875" style="89" customWidth="1"/>
    <col min="15364" max="15364" width="12.25" style="89" customWidth="1"/>
    <col min="15365" max="15365" width="8" style="89" customWidth="1"/>
    <col min="15366" max="15366" width="10.25" style="89" customWidth="1"/>
    <col min="15367" max="15368" width="8.5" style="89" customWidth="1"/>
    <col min="15369" max="15616" width="9" style="89"/>
    <col min="15617" max="15619" width="10.875" style="89" customWidth="1"/>
    <col min="15620" max="15620" width="12.25" style="89" customWidth="1"/>
    <col min="15621" max="15621" width="8" style="89" customWidth="1"/>
    <col min="15622" max="15622" width="10.25" style="89" customWidth="1"/>
    <col min="15623" max="15624" width="8.5" style="89" customWidth="1"/>
    <col min="15625" max="15872" width="9" style="89"/>
    <col min="15873" max="15875" width="10.875" style="89" customWidth="1"/>
    <col min="15876" max="15876" width="12.25" style="89" customWidth="1"/>
    <col min="15877" max="15877" width="8" style="89" customWidth="1"/>
    <col min="15878" max="15878" width="10.25" style="89" customWidth="1"/>
    <col min="15879" max="15880" width="8.5" style="89" customWidth="1"/>
    <col min="15881" max="16128" width="9" style="89"/>
    <col min="16129" max="16131" width="10.875" style="89" customWidth="1"/>
    <col min="16132" max="16132" width="12.25" style="89" customWidth="1"/>
    <col min="16133" max="16133" width="8" style="89" customWidth="1"/>
    <col min="16134" max="16134" width="10.25" style="89" customWidth="1"/>
    <col min="16135" max="16136" width="8.5" style="89" customWidth="1"/>
    <col min="16137" max="16384" width="9" style="89"/>
  </cols>
  <sheetData>
    <row r="1" spans="1:8" ht="26.25" customHeight="1" x14ac:dyDescent="0.15">
      <c r="A1" s="146" t="s">
        <v>14</v>
      </c>
      <c r="B1" s="146"/>
      <c r="C1" s="146"/>
      <c r="D1" s="146"/>
      <c r="E1" s="146"/>
      <c r="F1" s="146"/>
      <c r="G1" s="146"/>
      <c r="H1" s="90"/>
    </row>
    <row r="2" spans="1:8" ht="24.75" customHeight="1" x14ac:dyDescent="0.15">
      <c r="A2" s="147" t="s">
        <v>15</v>
      </c>
      <c r="B2" s="147"/>
      <c r="C2" s="147"/>
      <c r="D2" s="147"/>
      <c r="E2" s="147"/>
      <c r="F2" s="147"/>
      <c r="G2" s="147"/>
      <c r="H2" s="91"/>
    </row>
    <row r="3" spans="1:8" ht="24" customHeight="1" x14ac:dyDescent="0.15">
      <c r="A3" s="92" t="s">
        <v>16</v>
      </c>
      <c r="B3" s="93" t="s">
        <v>17</v>
      </c>
      <c r="C3" s="93" t="s">
        <v>18</v>
      </c>
      <c r="D3" s="93" t="s">
        <v>19</v>
      </c>
      <c r="E3" s="94" t="s">
        <v>20</v>
      </c>
      <c r="F3" s="95" t="s">
        <v>21</v>
      </c>
      <c r="G3" s="93" t="s">
        <v>22</v>
      </c>
      <c r="H3" s="93" t="s">
        <v>23</v>
      </c>
    </row>
    <row r="4" spans="1:8" x14ac:dyDescent="0.15">
      <c r="A4" s="96" t="s">
        <v>3</v>
      </c>
      <c r="B4" s="106">
        <v>42984</v>
      </c>
      <c r="C4" s="96" t="s">
        <v>11</v>
      </c>
      <c r="D4" s="96" t="s">
        <v>24</v>
      </c>
      <c r="E4" s="96" t="s">
        <v>25</v>
      </c>
      <c r="F4" s="106">
        <v>42984</v>
      </c>
      <c r="G4" s="96" t="s">
        <v>26</v>
      </c>
      <c r="H4" s="96" t="s">
        <v>27</v>
      </c>
    </row>
    <row r="5" spans="1:8" x14ac:dyDescent="0.15">
      <c r="A5" s="96"/>
      <c r="B5" s="96"/>
      <c r="C5" s="96"/>
      <c r="D5" s="96"/>
      <c r="E5" s="96"/>
      <c r="F5" s="96"/>
      <c r="G5" s="96"/>
      <c r="H5" s="96"/>
    </row>
    <row r="6" spans="1:8" x14ac:dyDescent="0.15">
      <c r="A6" s="96"/>
      <c r="B6" s="96"/>
      <c r="C6" s="96"/>
      <c r="D6" s="96"/>
      <c r="E6" s="96"/>
      <c r="F6" s="96"/>
      <c r="G6" s="96"/>
      <c r="H6" s="96"/>
    </row>
    <row r="7" spans="1:8" x14ac:dyDescent="0.15">
      <c r="A7" s="96"/>
      <c r="B7" s="96"/>
      <c r="C7" s="96"/>
      <c r="D7" s="96"/>
      <c r="E7" s="96"/>
      <c r="F7" s="96"/>
      <c r="G7" s="96"/>
      <c r="H7" s="96"/>
    </row>
    <row r="8" spans="1:8" x14ac:dyDescent="0.15">
      <c r="A8" s="96"/>
      <c r="B8" s="96"/>
      <c r="C8" s="96"/>
      <c r="D8" s="96"/>
      <c r="E8" s="96"/>
      <c r="F8" s="96"/>
      <c r="G8" s="96"/>
      <c r="H8" s="96"/>
    </row>
    <row r="9" spans="1:8" x14ac:dyDescent="0.15">
      <c r="A9" s="96"/>
      <c r="B9" s="96"/>
      <c r="C9" s="96"/>
      <c r="D9" s="96"/>
      <c r="E9" s="96"/>
      <c r="F9" s="96"/>
      <c r="G9" s="96"/>
      <c r="H9" s="96"/>
    </row>
    <row r="10" spans="1:8" x14ac:dyDescent="0.15">
      <c r="A10" s="96"/>
      <c r="B10" s="96"/>
      <c r="C10" s="96"/>
      <c r="D10" s="96"/>
      <c r="E10" s="96"/>
      <c r="F10" s="96"/>
      <c r="G10" s="96"/>
      <c r="H10" s="96"/>
    </row>
    <row r="11" spans="1:8" x14ac:dyDescent="0.15">
      <c r="A11" s="96"/>
      <c r="B11" s="96"/>
      <c r="C11" s="96"/>
      <c r="D11" s="96"/>
      <c r="E11" s="96"/>
      <c r="F11" s="96"/>
      <c r="G11" s="96"/>
      <c r="H11" s="96"/>
    </row>
    <row r="12" spans="1:8" x14ac:dyDescent="0.15">
      <c r="A12" s="96"/>
      <c r="B12" s="96"/>
      <c r="C12" s="96"/>
      <c r="D12" s="96"/>
      <c r="E12" s="96"/>
      <c r="F12" s="96"/>
      <c r="G12" s="96"/>
      <c r="H12" s="96"/>
    </row>
    <row r="13" spans="1:8" x14ac:dyDescent="0.15">
      <c r="A13" s="96"/>
      <c r="B13" s="96"/>
      <c r="C13" s="96"/>
      <c r="D13" s="96"/>
      <c r="E13" s="96"/>
      <c r="F13" s="96"/>
      <c r="G13" s="96"/>
      <c r="H13" s="96"/>
    </row>
    <row r="15" spans="1:8" x14ac:dyDescent="0.15">
      <c r="A15" s="148" t="s">
        <v>28</v>
      </c>
      <c r="B15" s="148"/>
      <c r="C15" s="148"/>
      <c r="D15" s="97"/>
      <c r="E15" s="98"/>
    </row>
    <row r="16" spans="1:8" x14ac:dyDescent="0.15">
      <c r="A16" s="99" t="s">
        <v>29</v>
      </c>
      <c r="B16" s="148" t="s">
        <v>30</v>
      </c>
      <c r="C16" s="148"/>
      <c r="D16" s="97"/>
      <c r="E16" s="98"/>
    </row>
  </sheetData>
  <mergeCells count="4">
    <mergeCell ref="A1:G1"/>
    <mergeCell ref="A2:G2"/>
    <mergeCell ref="A15:C15"/>
    <mergeCell ref="B16:C16"/>
  </mergeCells>
  <phoneticPr fontId="41"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2"/>
  <sheetViews>
    <sheetView workbookViewId="0">
      <selection activeCell="B11" sqref="B11:H12"/>
    </sheetView>
  </sheetViews>
  <sheetFormatPr defaultColWidth="9" defaultRowHeight="12" x14ac:dyDescent="0.15"/>
  <cols>
    <col min="1" max="2" width="9" style="75"/>
    <col min="3" max="3" width="17.75" style="75" customWidth="1"/>
    <col min="4" max="258" width="9" style="75"/>
    <col min="259" max="259" width="17.75" style="75" customWidth="1"/>
    <col min="260" max="514" width="9" style="75"/>
    <col min="515" max="515" width="17.75" style="75" customWidth="1"/>
    <col min="516" max="770" width="9" style="75"/>
    <col min="771" max="771" width="17.75" style="75" customWidth="1"/>
    <col min="772" max="1026" width="9" style="75"/>
    <col min="1027" max="1027" width="17.75" style="75" customWidth="1"/>
    <col min="1028" max="1282" width="9" style="75"/>
    <col min="1283" max="1283" width="17.75" style="75" customWidth="1"/>
    <col min="1284" max="1538" width="9" style="75"/>
    <col min="1539" max="1539" width="17.75" style="75" customWidth="1"/>
    <col min="1540" max="1794" width="9" style="75"/>
    <col min="1795" max="1795" width="17.75" style="75" customWidth="1"/>
    <col min="1796" max="2050" width="9" style="75"/>
    <col min="2051" max="2051" width="17.75" style="75" customWidth="1"/>
    <col min="2052" max="2306" width="9" style="75"/>
    <col min="2307" max="2307" width="17.75" style="75" customWidth="1"/>
    <col min="2308" max="2562" width="9" style="75"/>
    <col min="2563" max="2563" width="17.75" style="75" customWidth="1"/>
    <col min="2564" max="2818" width="9" style="75"/>
    <col min="2819" max="2819" width="17.75" style="75" customWidth="1"/>
    <col min="2820" max="3074" width="9" style="75"/>
    <col min="3075" max="3075" width="17.75" style="75" customWidth="1"/>
    <col min="3076" max="3330" width="9" style="75"/>
    <col min="3331" max="3331" width="17.75" style="75" customWidth="1"/>
    <col min="3332" max="3586" width="9" style="75"/>
    <col min="3587" max="3587" width="17.75" style="75" customWidth="1"/>
    <col min="3588" max="3842" width="9" style="75"/>
    <col min="3843" max="3843" width="17.75" style="75" customWidth="1"/>
    <col min="3844" max="4098" width="9" style="75"/>
    <col min="4099" max="4099" width="17.75" style="75" customWidth="1"/>
    <col min="4100" max="4354" width="9" style="75"/>
    <col min="4355" max="4355" width="17.75" style="75" customWidth="1"/>
    <col min="4356" max="4610" width="9" style="75"/>
    <col min="4611" max="4611" width="17.75" style="75" customWidth="1"/>
    <col min="4612" max="4866" width="9" style="75"/>
    <col min="4867" max="4867" width="17.75" style="75" customWidth="1"/>
    <col min="4868" max="5122" width="9" style="75"/>
    <col min="5123" max="5123" width="17.75" style="75" customWidth="1"/>
    <col min="5124" max="5378" width="9" style="75"/>
    <col min="5379" max="5379" width="17.75" style="75" customWidth="1"/>
    <col min="5380" max="5634" width="9" style="75"/>
    <col min="5635" max="5635" width="17.75" style="75" customWidth="1"/>
    <col min="5636" max="5890" width="9" style="75"/>
    <col min="5891" max="5891" width="17.75" style="75" customWidth="1"/>
    <col min="5892" max="6146" width="9" style="75"/>
    <col min="6147" max="6147" width="17.75" style="75" customWidth="1"/>
    <col min="6148" max="6402" width="9" style="75"/>
    <col min="6403" max="6403" width="17.75" style="75" customWidth="1"/>
    <col min="6404" max="6658" width="9" style="75"/>
    <col min="6659" max="6659" width="17.75" style="75" customWidth="1"/>
    <col min="6660" max="6914" width="9" style="75"/>
    <col min="6915" max="6915" width="17.75" style="75" customWidth="1"/>
    <col min="6916" max="7170" width="9" style="75"/>
    <col min="7171" max="7171" width="17.75" style="75" customWidth="1"/>
    <col min="7172" max="7426" width="9" style="75"/>
    <col min="7427" max="7427" width="17.75" style="75" customWidth="1"/>
    <col min="7428" max="7682" width="9" style="75"/>
    <col min="7683" max="7683" width="17.75" style="75" customWidth="1"/>
    <col min="7684" max="7938" width="9" style="75"/>
    <col min="7939" max="7939" width="17.75" style="75" customWidth="1"/>
    <col min="7940" max="8194" width="9" style="75"/>
    <col min="8195" max="8195" width="17.75" style="75" customWidth="1"/>
    <col min="8196" max="8450" width="9" style="75"/>
    <col min="8451" max="8451" width="17.75" style="75" customWidth="1"/>
    <col min="8452" max="8706" width="9" style="75"/>
    <col min="8707" max="8707" width="17.75" style="75" customWidth="1"/>
    <col min="8708" max="8962" width="9" style="75"/>
    <col min="8963" max="8963" width="17.75" style="75" customWidth="1"/>
    <col min="8964" max="9218" width="9" style="75"/>
    <col min="9219" max="9219" width="17.75" style="75" customWidth="1"/>
    <col min="9220" max="9474" width="9" style="75"/>
    <col min="9475" max="9475" width="17.75" style="75" customWidth="1"/>
    <col min="9476" max="9730" width="9" style="75"/>
    <col min="9731" max="9731" width="17.75" style="75" customWidth="1"/>
    <col min="9732" max="9986" width="9" style="75"/>
    <col min="9987" max="9987" width="17.75" style="75" customWidth="1"/>
    <col min="9988" max="10242" width="9" style="75"/>
    <col min="10243" max="10243" width="17.75" style="75" customWidth="1"/>
    <col min="10244" max="10498" width="9" style="75"/>
    <col min="10499" max="10499" width="17.75" style="75" customWidth="1"/>
    <col min="10500" max="10754" width="9" style="75"/>
    <col min="10755" max="10755" width="17.75" style="75" customWidth="1"/>
    <col min="10756" max="11010" width="9" style="75"/>
    <col min="11011" max="11011" width="17.75" style="75" customWidth="1"/>
    <col min="11012" max="11266" width="9" style="75"/>
    <col min="11267" max="11267" width="17.75" style="75" customWidth="1"/>
    <col min="11268" max="11522" width="9" style="75"/>
    <col min="11523" max="11523" width="17.75" style="75" customWidth="1"/>
    <col min="11524" max="11778" width="9" style="75"/>
    <col min="11779" max="11779" width="17.75" style="75" customWidth="1"/>
    <col min="11780" max="12034" width="9" style="75"/>
    <col min="12035" max="12035" width="17.75" style="75" customWidth="1"/>
    <col min="12036" max="12290" width="9" style="75"/>
    <col min="12291" max="12291" width="17.75" style="75" customWidth="1"/>
    <col min="12292" max="12546" width="9" style="75"/>
    <col min="12547" max="12547" width="17.75" style="75" customWidth="1"/>
    <col min="12548" max="12802" width="9" style="75"/>
    <col min="12803" max="12803" width="17.75" style="75" customWidth="1"/>
    <col min="12804" max="13058" width="9" style="75"/>
    <col min="13059" max="13059" width="17.75" style="75" customWidth="1"/>
    <col min="13060" max="13314" width="9" style="75"/>
    <col min="13315" max="13315" width="17.75" style="75" customWidth="1"/>
    <col min="13316" max="13570" width="9" style="75"/>
    <col min="13571" max="13571" width="17.75" style="75" customWidth="1"/>
    <col min="13572" max="13826" width="9" style="75"/>
    <col min="13827" max="13827" width="17.75" style="75" customWidth="1"/>
    <col min="13828" max="14082" width="9" style="75"/>
    <col min="14083" max="14083" width="17.75" style="75" customWidth="1"/>
    <col min="14084" max="14338" width="9" style="75"/>
    <col min="14339" max="14339" width="17.75" style="75" customWidth="1"/>
    <col min="14340" max="14594" width="9" style="75"/>
    <col min="14595" max="14595" width="17.75" style="75" customWidth="1"/>
    <col min="14596" max="14850" width="9" style="75"/>
    <col min="14851" max="14851" width="17.75" style="75" customWidth="1"/>
    <col min="14852" max="15106" width="9" style="75"/>
    <col min="15107" max="15107" width="17.75" style="75" customWidth="1"/>
    <col min="15108" max="15362" width="9" style="75"/>
    <col min="15363" max="15363" width="17.75" style="75" customWidth="1"/>
    <col min="15364" max="15618" width="9" style="75"/>
    <col min="15619" max="15619" width="17.75" style="75" customWidth="1"/>
    <col min="15620" max="15874" width="9" style="75"/>
    <col min="15875" max="15875" width="17.75" style="75" customWidth="1"/>
    <col min="15876" max="16130" width="9" style="75"/>
    <col min="16131" max="16131" width="17.75" style="75" customWidth="1"/>
    <col min="16132" max="16384" width="9" style="75"/>
  </cols>
  <sheetData>
    <row r="4" spans="2:8" x14ac:dyDescent="0.15">
      <c r="B4" s="75" t="s">
        <v>31</v>
      </c>
    </row>
    <row r="5" spans="2:8" x14ac:dyDescent="0.15">
      <c r="B5" s="75" t="s">
        <v>32</v>
      </c>
    </row>
    <row r="6" spans="2:8" ht="12.75" x14ac:dyDescent="0.2">
      <c r="B6" s="88" t="s">
        <v>33</v>
      </c>
    </row>
    <row r="7" spans="2:8" x14ac:dyDescent="0.15">
      <c r="B7" s="75" t="s">
        <v>211</v>
      </c>
    </row>
    <row r="11" spans="2:8" x14ac:dyDescent="0.15">
      <c r="B11" s="75" t="s">
        <v>212</v>
      </c>
      <c r="D11" s="75" t="s">
        <v>213</v>
      </c>
      <c r="E11" s="75" t="s">
        <v>214</v>
      </c>
      <c r="F11" s="75" t="s">
        <v>215</v>
      </c>
      <c r="G11" s="75" t="s">
        <v>216</v>
      </c>
      <c r="H11" s="75" t="s">
        <v>217</v>
      </c>
    </row>
    <row r="12" spans="2:8" x14ac:dyDescent="0.15">
      <c r="C12" s="183" t="s">
        <v>218</v>
      </c>
      <c r="D12" s="75">
        <v>1</v>
      </c>
      <c r="E12" s="75">
        <v>2</v>
      </c>
      <c r="F12" s="75">
        <v>4</v>
      </c>
      <c r="G12" s="75">
        <v>2</v>
      </c>
      <c r="H12" s="75">
        <v>1</v>
      </c>
    </row>
  </sheetData>
  <phoneticPr fontId="4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3"/>
  <sheetViews>
    <sheetView topLeftCell="A10" workbookViewId="0">
      <selection activeCell="I12" sqref="I12"/>
    </sheetView>
  </sheetViews>
  <sheetFormatPr defaultColWidth="9" defaultRowHeight="21" customHeight="1" x14ac:dyDescent="0.15"/>
  <cols>
    <col min="1" max="1" width="20.25" style="75" customWidth="1"/>
    <col min="2" max="2" width="60.75" style="75" customWidth="1"/>
    <col min="3" max="256" width="9" style="75"/>
    <col min="257" max="257" width="20.25" style="75" customWidth="1"/>
    <col min="258" max="258" width="60.75" style="75" customWidth="1"/>
    <col min="259" max="512" width="9" style="75"/>
    <col min="513" max="513" width="20.25" style="75" customWidth="1"/>
    <col min="514" max="514" width="60.75" style="75" customWidth="1"/>
    <col min="515" max="768" width="9" style="75"/>
    <col min="769" max="769" width="20.25" style="75" customWidth="1"/>
    <col min="770" max="770" width="60.75" style="75" customWidth="1"/>
    <col min="771" max="1024" width="9" style="75"/>
    <col min="1025" max="1025" width="20.25" style="75" customWidth="1"/>
    <col min="1026" max="1026" width="60.75" style="75" customWidth="1"/>
    <col min="1027" max="1280" width="9" style="75"/>
    <col min="1281" max="1281" width="20.25" style="75" customWidth="1"/>
    <col min="1282" max="1282" width="60.75" style="75" customWidth="1"/>
    <col min="1283" max="1536" width="9" style="75"/>
    <col min="1537" max="1537" width="20.25" style="75" customWidth="1"/>
    <col min="1538" max="1538" width="60.75" style="75" customWidth="1"/>
    <col min="1539" max="1792" width="9" style="75"/>
    <col min="1793" max="1793" width="20.25" style="75" customWidth="1"/>
    <col min="1794" max="1794" width="60.75" style="75" customWidth="1"/>
    <col min="1795" max="2048" width="9" style="75"/>
    <col min="2049" max="2049" width="20.25" style="75" customWidth="1"/>
    <col min="2050" max="2050" width="60.75" style="75" customWidth="1"/>
    <col min="2051" max="2304" width="9" style="75"/>
    <col min="2305" max="2305" width="20.25" style="75" customWidth="1"/>
    <col min="2306" max="2306" width="60.75" style="75" customWidth="1"/>
    <col min="2307" max="2560" width="9" style="75"/>
    <col min="2561" max="2561" width="20.25" style="75" customWidth="1"/>
    <col min="2562" max="2562" width="60.75" style="75" customWidth="1"/>
    <col min="2563" max="2816" width="9" style="75"/>
    <col min="2817" max="2817" width="20.25" style="75" customWidth="1"/>
    <col min="2818" max="2818" width="60.75" style="75" customWidth="1"/>
    <col min="2819" max="3072" width="9" style="75"/>
    <col min="3073" max="3073" width="20.25" style="75" customWidth="1"/>
    <col min="3074" max="3074" width="60.75" style="75" customWidth="1"/>
    <col min="3075" max="3328" width="9" style="75"/>
    <col min="3329" max="3329" width="20.25" style="75" customWidth="1"/>
    <col min="3330" max="3330" width="60.75" style="75" customWidth="1"/>
    <col min="3331" max="3584" width="9" style="75"/>
    <col min="3585" max="3585" width="20.25" style="75" customWidth="1"/>
    <col min="3586" max="3586" width="60.75" style="75" customWidth="1"/>
    <col min="3587" max="3840" width="9" style="75"/>
    <col min="3841" max="3841" width="20.25" style="75" customWidth="1"/>
    <col min="3842" max="3842" width="60.75" style="75" customWidth="1"/>
    <col min="3843" max="4096" width="9" style="75"/>
    <col min="4097" max="4097" width="20.25" style="75" customWidth="1"/>
    <col min="4098" max="4098" width="60.75" style="75" customWidth="1"/>
    <col min="4099" max="4352" width="9" style="75"/>
    <col min="4353" max="4353" width="20.25" style="75" customWidth="1"/>
    <col min="4354" max="4354" width="60.75" style="75" customWidth="1"/>
    <col min="4355" max="4608" width="9" style="75"/>
    <col min="4609" max="4609" width="20.25" style="75" customWidth="1"/>
    <col min="4610" max="4610" width="60.75" style="75" customWidth="1"/>
    <col min="4611" max="4864" width="9" style="75"/>
    <col min="4865" max="4865" width="20.25" style="75" customWidth="1"/>
    <col min="4866" max="4866" width="60.75" style="75" customWidth="1"/>
    <col min="4867" max="5120" width="9" style="75"/>
    <col min="5121" max="5121" width="20.25" style="75" customWidth="1"/>
    <col min="5122" max="5122" width="60.75" style="75" customWidth="1"/>
    <col min="5123" max="5376" width="9" style="75"/>
    <col min="5377" max="5377" width="20.25" style="75" customWidth="1"/>
    <col min="5378" max="5378" width="60.75" style="75" customWidth="1"/>
    <col min="5379" max="5632" width="9" style="75"/>
    <col min="5633" max="5633" width="20.25" style="75" customWidth="1"/>
    <col min="5634" max="5634" width="60.75" style="75" customWidth="1"/>
    <col min="5635" max="5888" width="9" style="75"/>
    <col min="5889" max="5889" width="20.25" style="75" customWidth="1"/>
    <col min="5890" max="5890" width="60.75" style="75" customWidth="1"/>
    <col min="5891" max="6144" width="9" style="75"/>
    <col min="6145" max="6145" width="20.25" style="75" customWidth="1"/>
    <col min="6146" max="6146" width="60.75" style="75" customWidth="1"/>
    <col min="6147" max="6400" width="9" style="75"/>
    <col min="6401" max="6401" width="20.25" style="75" customWidth="1"/>
    <col min="6402" max="6402" width="60.75" style="75" customWidth="1"/>
    <col min="6403" max="6656" width="9" style="75"/>
    <col min="6657" max="6657" width="20.25" style="75" customWidth="1"/>
    <col min="6658" max="6658" width="60.75" style="75" customWidth="1"/>
    <col min="6659" max="6912" width="9" style="75"/>
    <col min="6913" max="6913" width="20.25" style="75" customWidth="1"/>
    <col min="6914" max="6914" width="60.75" style="75" customWidth="1"/>
    <col min="6915" max="7168" width="9" style="75"/>
    <col min="7169" max="7169" width="20.25" style="75" customWidth="1"/>
    <col min="7170" max="7170" width="60.75" style="75" customWidth="1"/>
    <col min="7171" max="7424" width="9" style="75"/>
    <col min="7425" max="7425" width="20.25" style="75" customWidth="1"/>
    <col min="7426" max="7426" width="60.75" style="75" customWidth="1"/>
    <col min="7427" max="7680" width="9" style="75"/>
    <col min="7681" max="7681" width="20.25" style="75" customWidth="1"/>
    <col min="7682" max="7682" width="60.75" style="75" customWidth="1"/>
    <col min="7683" max="7936" width="9" style="75"/>
    <col min="7937" max="7937" width="20.25" style="75" customWidth="1"/>
    <col min="7938" max="7938" width="60.75" style="75" customWidth="1"/>
    <col min="7939" max="8192" width="9" style="75"/>
    <col min="8193" max="8193" width="20.25" style="75" customWidth="1"/>
    <col min="8194" max="8194" width="60.75" style="75" customWidth="1"/>
    <col min="8195" max="8448" width="9" style="75"/>
    <col min="8449" max="8449" width="20.25" style="75" customWidth="1"/>
    <col min="8450" max="8450" width="60.75" style="75" customWidth="1"/>
    <col min="8451" max="8704" width="9" style="75"/>
    <col min="8705" max="8705" width="20.25" style="75" customWidth="1"/>
    <col min="8706" max="8706" width="60.75" style="75" customWidth="1"/>
    <col min="8707" max="8960" width="9" style="75"/>
    <col min="8961" max="8961" width="20.25" style="75" customWidth="1"/>
    <col min="8962" max="8962" width="60.75" style="75" customWidth="1"/>
    <col min="8963" max="9216" width="9" style="75"/>
    <col min="9217" max="9217" width="20.25" style="75" customWidth="1"/>
    <col min="9218" max="9218" width="60.75" style="75" customWidth="1"/>
    <col min="9219" max="9472" width="9" style="75"/>
    <col min="9473" max="9473" width="20.25" style="75" customWidth="1"/>
    <col min="9474" max="9474" width="60.75" style="75" customWidth="1"/>
    <col min="9475" max="9728" width="9" style="75"/>
    <col min="9729" max="9729" width="20.25" style="75" customWidth="1"/>
    <col min="9730" max="9730" width="60.75" style="75" customWidth="1"/>
    <col min="9731" max="9984" width="9" style="75"/>
    <col min="9985" max="9985" width="20.25" style="75" customWidth="1"/>
    <col min="9986" max="9986" width="60.75" style="75" customWidth="1"/>
    <col min="9987" max="10240" width="9" style="75"/>
    <col min="10241" max="10241" width="20.25" style="75" customWidth="1"/>
    <col min="10242" max="10242" width="60.75" style="75" customWidth="1"/>
    <col min="10243" max="10496" width="9" style="75"/>
    <col min="10497" max="10497" width="20.25" style="75" customWidth="1"/>
    <col min="10498" max="10498" width="60.75" style="75" customWidth="1"/>
    <col min="10499" max="10752" width="9" style="75"/>
    <col min="10753" max="10753" width="20.25" style="75" customWidth="1"/>
    <col min="10754" max="10754" width="60.75" style="75" customWidth="1"/>
    <col min="10755" max="11008" width="9" style="75"/>
    <col min="11009" max="11009" width="20.25" style="75" customWidth="1"/>
    <col min="11010" max="11010" width="60.75" style="75" customWidth="1"/>
    <col min="11011" max="11264" width="9" style="75"/>
    <col min="11265" max="11265" width="20.25" style="75" customWidth="1"/>
    <col min="11266" max="11266" width="60.75" style="75" customWidth="1"/>
    <col min="11267" max="11520" width="9" style="75"/>
    <col min="11521" max="11521" width="20.25" style="75" customWidth="1"/>
    <col min="11522" max="11522" width="60.75" style="75" customWidth="1"/>
    <col min="11523" max="11776" width="9" style="75"/>
    <col min="11777" max="11777" width="20.25" style="75" customWidth="1"/>
    <col min="11778" max="11778" width="60.75" style="75" customWidth="1"/>
    <col min="11779" max="12032" width="9" style="75"/>
    <col min="12033" max="12033" width="20.25" style="75" customWidth="1"/>
    <col min="12034" max="12034" width="60.75" style="75" customWidth="1"/>
    <col min="12035" max="12288" width="9" style="75"/>
    <col min="12289" max="12289" width="20.25" style="75" customWidth="1"/>
    <col min="12290" max="12290" width="60.75" style="75" customWidth="1"/>
    <col min="12291" max="12544" width="9" style="75"/>
    <col min="12545" max="12545" width="20.25" style="75" customWidth="1"/>
    <col min="12546" max="12546" width="60.75" style="75" customWidth="1"/>
    <col min="12547" max="12800" width="9" style="75"/>
    <col min="12801" max="12801" width="20.25" style="75" customWidth="1"/>
    <col min="12802" max="12802" width="60.75" style="75" customWidth="1"/>
    <col min="12803" max="13056" width="9" style="75"/>
    <col min="13057" max="13057" width="20.25" style="75" customWidth="1"/>
    <col min="13058" max="13058" width="60.75" style="75" customWidth="1"/>
    <col min="13059" max="13312" width="9" style="75"/>
    <col min="13313" max="13313" width="20.25" style="75" customWidth="1"/>
    <col min="13314" max="13314" width="60.75" style="75" customWidth="1"/>
    <col min="13315" max="13568" width="9" style="75"/>
    <col min="13569" max="13569" width="20.25" style="75" customWidth="1"/>
    <col min="13570" max="13570" width="60.75" style="75" customWidth="1"/>
    <col min="13571" max="13824" width="9" style="75"/>
    <col min="13825" max="13825" width="20.25" style="75" customWidth="1"/>
    <col min="13826" max="13826" width="60.75" style="75" customWidth="1"/>
    <col min="13827" max="14080" width="9" style="75"/>
    <col min="14081" max="14081" width="20.25" style="75" customWidth="1"/>
    <col min="14082" max="14082" width="60.75" style="75" customWidth="1"/>
    <col min="14083" max="14336" width="9" style="75"/>
    <col min="14337" max="14337" width="20.25" style="75" customWidth="1"/>
    <col min="14338" max="14338" width="60.75" style="75" customWidth="1"/>
    <col min="14339" max="14592" width="9" style="75"/>
    <col min="14593" max="14593" width="20.25" style="75" customWidth="1"/>
    <col min="14594" max="14594" width="60.75" style="75" customWidth="1"/>
    <col min="14595" max="14848" width="9" style="75"/>
    <col min="14849" max="14849" width="20.25" style="75" customWidth="1"/>
    <col min="14850" max="14850" width="60.75" style="75" customWidth="1"/>
    <col min="14851" max="15104" width="9" style="75"/>
    <col min="15105" max="15105" width="20.25" style="75" customWidth="1"/>
    <col min="15106" max="15106" width="60.75" style="75" customWidth="1"/>
    <col min="15107" max="15360" width="9" style="75"/>
    <col min="15361" max="15361" width="20.25" style="75" customWidth="1"/>
    <col min="15362" max="15362" width="60.75" style="75" customWidth="1"/>
    <col min="15363" max="15616" width="9" style="75"/>
    <col min="15617" max="15617" width="20.25" style="75" customWidth="1"/>
    <col min="15618" max="15618" width="60.75" style="75" customWidth="1"/>
    <col min="15619" max="15872" width="9" style="75"/>
    <col min="15873" max="15873" width="20.25" style="75" customWidth="1"/>
    <col min="15874" max="15874" width="60.75" style="75" customWidth="1"/>
    <col min="15875" max="16128" width="9" style="75"/>
    <col min="16129" max="16129" width="20.25" style="75" customWidth="1"/>
    <col min="16130" max="16130" width="60.75" style="75" customWidth="1"/>
    <col min="16131" max="16384" width="9" style="75"/>
  </cols>
  <sheetData>
    <row r="1" spans="1:2" ht="21" customHeight="1" x14ac:dyDescent="0.25">
      <c r="A1" s="149" t="s">
        <v>34</v>
      </c>
      <c r="B1" s="149"/>
    </row>
    <row r="2" spans="1:2" ht="21" customHeight="1" x14ac:dyDescent="0.15">
      <c r="A2" s="76"/>
      <c r="B2" s="76"/>
    </row>
    <row r="3" spans="1:2" ht="21" customHeight="1" x14ac:dyDescent="0.15">
      <c r="A3" s="77" t="s">
        <v>35</v>
      </c>
      <c r="B3" s="78" t="s">
        <v>0</v>
      </c>
    </row>
    <row r="4" spans="1:2" ht="21" customHeight="1" x14ac:dyDescent="0.15">
      <c r="A4" s="79" t="s">
        <v>36</v>
      </c>
      <c r="B4" s="80" t="s">
        <v>37</v>
      </c>
    </row>
    <row r="5" spans="1:2" ht="21" customHeight="1" x14ac:dyDescent="0.15">
      <c r="A5" s="79" t="s">
        <v>38</v>
      </c>
      <c r="B5" s="80" t="s">
        <v>39</v>
      </c>
    </row>
    <row r="6" spans="1:2" ht="21" customHeight="1" x14ac:dyDescent="0.15">
      <c r="A6" s="81" t="s">
        <v>40</v>
      </c>
      <c r="B6" s="82" t="s">
        <v>41</v>
      </c>
    </row>
    <row r="7" spans="1:2" ht="21" customHeight="1" x14ac:dyDescent="0.15">
      <c r="A7" s="83" t="s">
        <v>42</v>
      </c>
      <c r="B7" s="84" t="s">
        <v>43</v>
      </c>
    </row>
    <row r="8" spans="1:2" ht="21" customHeight="1" x14ac:dyDescent="0.15">
      <c r="A8" s="79" t="s">
        <v>44</v>
      </c>
      <c r="B8" s="80" t="s">
        <v>45</v>
      </c>
    </row>
    <row r="9" spans="1:2" ht="21" customHeight="1" x14ac:dyDescent="0.15">
      <c r="A9" s="79" t="s">
        <v>46</v>
      </c>
      <c r="B9" s="80" t="s">
        <v>47</v>
      </c>
    </row>
    <row r="10" spans="1:2" ht="21" customHeight="1" x14ac:dyDescent="0.15">
      <c r="A10" s="79" t="s">
        <v>48</v>
      </c>
      <c r="B10" s="80" t="s">
        <v>49</v>
      </c>
    </row>
    <row r="11" spans="1:2" ht="21" customHeight="1" x14ac:dyDescent="0.15">
      <c r="A11" s="79" t="s">
        <v>50</v>
      </c>
      <c r="B11" s="80" t="s">
        <v>51</v>
      </c>
    </row>
    <row r="12" spans="1:2" ht="21" customHeight="1" x14ac:dyDescent="0.15">
      <c r="A12" s="79" t="s">
        <v>52</v>
      </c>
      <c r="B12" s="80" t="s">
        <v>53</v>
      </c>
    </row>
    <row r="13" spans="1:2" ht="21" customHeight="1" x14ac:dyDescent="0.15">
      <c r="A13" s="79" t="s">
        <v>54</v>
      </c>
      <c r="B13" s="80" t="s">
        <v>55</v>
      </c>
    </row>
    <row r="14" spans="1:2" ht="21" customHeight="1" x14ac:dyDescent="0.15">
      <c r="A14" s="79"/>
      <c r="B14" s="80"/>
    </row>
    <row r="15" spans="1:2" ht="21" customHeight="1" x14ac:dyDescent="0.15">
      <c r="A15" s="79" t="s">
        <v>56</v>
      </c>
      <c r="B15" s="80" t="s">
        <v>9</v>
      </c>
    </row>
    <row r="16" spans="1:2" ht="21" customHeight="1" x14ac:dyDescent="0.15">
      <c r="A16" s="79" t="s">
        <v>57</v>
      </c>
      <c r="B16" s="85" t="s">
        <v>11</v>
      </c>
    </row>
    <row r="17" spans="1:2" ht="21" customHeight="1" x14ac:dyDescent="0.15">
      <c r="A17" s="79" t="s">
        <v>58</v>
      </c>
      <c r="B17" s="80" t="s">
        <v>157</v>
      </c>
    </row>
    <row r="18" spans="1:2" ht="21" customHeight="1" x14ac:dyDescent="0.15">
      <c r="A18" s="79" t="s">
        <v>59</v>
      </c>
      <c r="B18" s="86" t="s">
        <v>60</v>
      </c>
    </row>
    <row r="19" spans="1:2" ht="21" customHeight="1" x14ac:dyDescent="0.15">
      <c r="A19" s="79" t="s">
        <v>61</v>
      </c>
      <c r="B19" s="80" t="s">
        <v>158</v>
      </c>
    </row>
    <row r="20" spans="1:2" ht="149.25" customHeight="1" x14ac:dyDescent="0.15">
      <c r="A20" s="87" t="s">
        <v>62</v>
      </c>
      <c r="B20" s="86" t="s">
        <v>63</v>
      </c>
    </row>
    <row r="21" spans="1:2" ht="21" customHeight="1" x14ac:dyDescent="0.15">
      <c r="A21" s="76"/>
      <c r="B21" s="76"/>
    </row>
    <row r="22" spans="1:2" ht="21" customHeight="1" x14ac:dyDescent="0.15">
      <c r="A22" s="76"/>
      <c r="B22" s="76"/>
    </row>
    <row r="23" spans="1:2" ht="21" customHeight="1" x14ac:dyDescent="0.15">
      <c r="A23" s="76"/>
      <c r="B23" s="76"/>
    </row>
  </sheetData>
  <mergeCells count="1">
    <mergeCell ref="A1:B1"/>
  </mergeCells>
  <phoneticPr fontId="41" type="noConversion"/>
  <dataValidations count="2">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formula1>"合同开发类,产品开发类,维护类"</formula1>
    </dataValidation>
    <dataValidation type="list"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ormula1>"批处理MIS软件,交互式的MIS软件,嵌入式软件,数据库应用,数据通信,图形用户接口的开发,过程控制软件,系统软件,科学应用,I/O子系统,军用系统,可视化编程软件（一般为GUI）"</formula1>
    </dataValidation>
  </dataValidations>
  <pageMargins left="0.75" right="0.75" top="1" bottom="1" header="0.5" footer="0.5"/>
  <pageSetup paperSize="9" orientation="portrait"/>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showGridLines="0" zoomScale="130" zoomScaleNormal="130" workbookViewId="0">
      <pane ySplit="3" topLeftCell="A4" activePane="bottomLeft" state="frozen"/>
      <selection pane="bottomLeft" activeCell="K4" sqref="K4"/>
    </sheetView>
  </sheetViews>
  <sheetFormatPr defaultColWidth="13" defaultRowHeight="22.5" customHeight="1" x14ac:dyDescent="0.15"/>
  <cols>
    <col min="1" max="1" width="1.25" style="66" customWidth="1"/>
    <col min="2" max="2" width="4.5" style="65" customWidth="1"/>
    <col min="3" max="3" width="19.625" style="66" customWidth="1"/>
    <col min="4" max="4" width="9.375" style="66" customWidth="1"/>
    <col min="5" max="5" width="7.625" style="66" customWidth="1"/>
    <col min="6" max="6" width="15.75" style="66" customWidth="1"/>
    <col min="7" max="7" width="11.25" style="66" customWidth="1"/>
    <col min="8" max="8" width="9.75" style="66" customWidth="1"/>
    <col min="9" max="9" width="10.25" style="66" customWidth="1"/>
    <col min="10" max="10" width="10.875" style="66" customWidth="1"/>
    <col min="11" max="11" width="11.25" style="66" customWidth="1"/>
    <col min="12" max="12" width="6.25" style="67" customWidth="1"/>
    <col min="13" max="16384" width="13" style="66"/>
  </cols>
  <sheetData>
    <row r="1" spans="2:12" ht="13.5" customHeight="1" x14ac:dyDescent="0.15">
      <c r="C1" s="68"/>
    </row>
    <row r="2" spans="2:12" ht="22.5" customHeight="1" x14ac:dyDescent="0.15">
      <c r="B2" s="69"/>
      <c r="C2" s="150" t="s">
        <v>64</v>
      </c>
      <c r="D2" s="150"/>
      <c r="E2" s="150" t="s">
        <v>65</v>
      </c>
      <c r="F2" s="150"/>
      <c r="G2" s="150"/>
      <c r="H2" s="150"/>
      <c r="I2" s="150"/>
      <c r="J2" s="150"/>
      <c r="K2" s="150"/>
      <c r="L2" s="71"/>
    </row>
    <row r="3" spans="2:12" s="65" customFormat="1" ht="22.5" customHeight="1" x14ac:dyDescent="0.15">
      <c r="B3" s="69" t="s">
        <v>66</v>
      </c>
      <c r="C3" s="70" t="s">
        <v>35</v>
      </c>
      <c r="D3" s="70" t="s">
        <v>67</v>
      </c>
      <c r="E3" s="70" t="s">
        <v>68</v>
      </c>
      <c r="F3" s="103" t="s">
        <v>145</v>
      </c>
      <c r="G3" s="103" t="s">
        <v>146</v>
      </c>
      <c r="H3" s="103" t="s">
        <v>147</v>
      </c>
      <c r="I3" s="103" t="s">
        <v>148</v>
      </c>
      <c r="J3" s="103" t="s">
        <v>149</v>
      </c>
      <c r="K3" s="103" t="s">
        <v>150</v>
      </c>
      <c r="L3" s="73" t="s">
        <v>75</v>
      </c>
    </row>
    <row r="4" spans="2:12" ht="20.25" customHeight="1" x14ac:dyDescent="0.15">
      <c r="B4" s="69">
        <v>1</v>
      </c>
      <c r="C4" s="71" t="s">
        <v>76</v>
      </c>
      <c r="D4" s="72" t="s">
        <v>9</v>
      </c>
      <c r="E4" s="72">
        <f>SUM(F4:K4)</f>
        <v>85901</v>
      </c>
      <c r="F4" s="72">
        <f>'费用-发票管理平台V1.0'!G10</f>
        <v>7429.2756756756753</v>
      </c>
      <c r="G4" s="72">
        <f>'费用-发票管理平台V1.0'!I10</f>
        <v>9286.594594594595</v>
      </c>
      <c r="H4" s="72">
        <f>'费用-发票管理平台V1.0'!K10</f>
        <v>2321.6486486486488</v>
      </c>
      <c r="I4" s="72">
        <f>'费用-发票管理平台V1.0'!M10</f>
        <v>47361.632432432431</v>
      </c>
      <c r="J4" s="72">
        <f>'费用-发票管理平台V1.0'!O10</f>
        <v>13929.891891891892</v>
      </c>
      <c r="K4" s="72">
        <f>'费用-发票管理平台V1.0'!Q10</f>
        <v>5571.9567567567565</v>
      </c>
      <c r="L4" s="74"/>
    </row>
    <row r="5" spans="2:12" ht="20.25" customHeight="1" x14ac:dyDescent="0.15"/>
  </sheetData>
  <mergeCells count="2">
    <mergeCell ref="C2:D2"/>
    <mergeCell ref="E2:K2"/>
  </mergeCells>
  <phoneticPr fontId="41" type="noConversion"/>
  <pageMargins left="0.3" right="0.70833333333333304" top="0.74791666666666701" bottom="0.74791666666666701" header="0.31458333333333299" footer="0.31458333333333299"/>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pane ySplit="3" topLeftCell="A4" activePane="bottomLeft" state="frozen"/>
      <selection pane="bottomLeft" activeCell="E11" sqref="E11"/>
    </sheetView>
  </sheetViews>
  <sheetFormatPr defaultColWidth="13" defaultRowHeight="22.5" customHeight="1" x14ac:dyDescent="0.15"/>
  <cols>
    <col min="1" max="1" width="6.5" style="59" customWidth="1"/>
    <col min="2" max="2" width="22" style="5" customWidth="1"/>
    <col min="3" max="3" width="13" style="5" customWidth="1"/>
    <col min="4" max="4" width="7.5" style="5" customWidth="1"/>
    <col min="5" max="5" width="11.125" style="5" customWidth="1"/>
    <col min="6" max="6" width="11.25" style="5" customWidth="1"/>
    <col min="7" max="7" width="11.875" style="5" customWidth="1"/>
    <col min="8" max="8" width="10.25" style="5" customWidth="1"/>
    <col min="9" max="9" width="10.875" style="5" customWidth="1"/>
    <col min="10" max="10" width="11.25" style="5" customWidth="1"/>
    <col min="11" max="16384" width="13" style="5"/>
  </cols>
  <sheetData>
    <row r="1" spans="1:10" ht="22.5" customHeight="1" x14ac:dyDescent="0.15">
      <c r="A1" s="1"/>
      <c r="B1" s="2" t="s">
        <v>77</v>
      </c>
      <c r="C1" s="2"/>
      <c r="D1" s="2"/>
      <c r="E1" s="2"/>
      <c r="F1" s="2"/>
      <c r="G1" s="2"/>
      <c r="H1" s="2"/>
      <c r="I1" s="2"/>
      <c r="J1" s="2"/>
    </row>
    <row r="2" spans="1:10" ht="15" customHeight="1" x14ac:dyDescent="0.15">
      <c r="A2" s="9"/>
      <c r="B2" s="151" t="s">
        <v>64</v>
      </c>
      <c r="C2" s="151"/>
      <c r="D2" s="151" t="s">
        <v>65</v>
      </c>
      <c r="E2" s="151"/>
      <c r="F2" s="151"/>
      <c r="G2" s="151"/>
      <c r="H2" s="151"/>
      <c r="I2" s="151"/>
      <c r="J2" s="151"/>
    </row>
    <row r="3" spans="1:10" s="59" customFormat="1" ht="15" customHeight="1" x14ac:dyDescent="0.15">
      <c r="A3" s="9" t="s">
        <v>66</v>
      </c>
      <c r="B3" s="61" t="s">
        <v>35</v>
      </c>
      <c r="C3" s="61" t="s">
        <v>67</v>
      </c>
      <c r="D3" s="61" t="s">
        <v>68</v>
      </c>
      <c r="E3" s="61" t="s">
        <v>69</v>
      </c>
      <c r="F3" s="61" t="s">
        <v>70</v>
      </c>
      <c r="G3" s="61" t="s">
        <v>71</v>
      </c>
      <c r="H3" s="61" t="s">
        <v>78</v>
      </c>
      <c r="I3" s="61" t="s">
        <v>73</v>
      </c>
      <c r="J3" s="61" t="s">
        <v>74</v>
      </c>
    </row>
    <row r="4" spans="1:10" s="60" customFormat="1" ht="15" customHeight="1" x14ac:dyDescent="0.15">
      <c r="A4" s="62">
        <v>1</v>
      </c>
      <c r="B4" s="63" t="s">
        <v>76</v>
      </c>
      <c r="C4" s="64" t="s">
        <v>9</v>
      </c>
      <c r="D4" s="64">
        <f>SUM(E4:J4)</f>
        <v>185</v>
      </c>
      <c r="E4" s="64">
        <v>16</v>
      </c>
      <c r="F4" s="64">
        <v>20</v>
      </c>
      <c r="G4" s="64">
        <f>VLOOKUP(G$3,'工时-发票管理平台V1.0'!$B:$I,8,0)</f>
        <v>5</v>
      </c>
      <c r="H4" s="64">
        <v>102</v>
      </c>
      <c r="I4" s="64">
        <v>30</v>
      </c>
      <c r="J4" s="64">
        <v>12</v>
      </c>
    </row>
    <row r="5" spans="1:10" ht="15" customHeight="1" x14ac:dyDescent="0.15">
      <c r="A5" s="9"/>
      <c r="B5" s="64"/>
      <c r="C5" s="64"/>
      <c r="D5" s="64">
        <f t="shared" ref="D5:J5" si="0">SUM(D4:D4)</f>
        <v>185</v>
      </c>
      <c r="E5" s="64">
        <f>SUM(E4:E4)</f>
        <v>16</v>
      </c>
      <c r="F5" s="64">
        <f t="shared" si="0"/>
        <v>20</v>
      </c>
      <c r="G5" s="64">
        <f t="shared" si="0"/>
        <v>5</v>
      </c>
      <c r="H5" s="64">
        <f t="shared" si="0"/>
        <v>102</v>
      </c>
      <c r="I5" s="64">
        <f t="shared" si="0"/>
        <v>30</v>
      </c>
      <c r="J5" s="64">
        <f t="shared" si="0"/>
        <v>12</v>
      </c>
    </row>
  </sheetData>
  <mergeCells count="2">
    <mergeCell ref="B2:C2"/>
    <mergeCell ref="D2:J2"/>
  </mergeCells>
  <phoneticPr fontId="41" type="noConversion"/>
  <pageMargins left="0.3" right="0.70833333333333304" top="0.74791666666666701" bottom="0.74791666666666701" header="0.31458333333333299" footer="0.31458333333333299"/>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2"/>
  <sheetViews>
    <sheetView showGridLines="0" workbookViewId="0">
      <pane ySplit="9" topLeftCell="A10" activePane="bottomLeft" state="frozen"/>
      <selection pane="bottomLeft" activeCell="E10" sqref="E10"/>
    </sheetView>
  </sheetViews>
  <sheetFormatPr defaultColWidth="9" defaultRowHeight="12" x14ac:dyDescent="0.15"/>
  <cols>
    <col min="1" max="1" width="0.625" style="27" customWidth="1"/>
    <col min="2" max="2" width="7.5" style="27" customWidth="1"/>
    <col min="3" max="4" width="11.125" style="27" customWidth="1"/>
    <col min="5" max="5" width="7.5" style="27" customWidth="1"/>
    <col min="6" max="6" width="6.875" style="27" customWidth="1"/>
    <col min="7" max="7" width="8.625" style="27" customWidth="1"/>
    <col min="8" max="8" width="8.125" style="27" customWidth="1"/>
    <col min="9" max="9" width="8.625" style="27" customWidth="1"/>
    <col min="10" max="10" width="8.125" style="27" customWidth="1"/>
    <col min="11" max="11" width="8.625" style="27" customWidth="1"/>
    <col min="12" max="12" width="8.125" style="27" customWidth="1"/>
    <col min="13" max="13" width="8.625" style="27" customWidth="1"/>
    <col min="14" max="14" width="8.125" style="27" customWidth="1"/>
    <col min="15" max="15" width="8.625" style="27" customWidth="1"/>
    <col min="16" max="16" width="8.125" style="27" customWidth="1"/>
    <col min="17" max="17" width="8.625" style="27" customWidth="1"/>
    <col min="18" max="16384" width="9" style="27"/>
  </cols>
  <sheetData>
    <row r="1" spans="2:18" ht="3.75" customHeight="1" x14ac:dyDescent="0.15"/>
    <row r="2" spans="2:18" ht="12.95" customHeight="1" x14ac:dyDescent="0.15">
      <c r="B2" s="27" t="s">
        <v>79</v>
      </c>
    </row>
    <row r="3" spans="2:18" ht="12.95" customHeight="1" x14ac:dyDescent="0.15">
      <c r="B3" s="27" t="s">
        <v>80</v>
      </c>
    </row>
    <row r="4" spans="2:18" ht="12.95" customHeight="1" x14ac:dyDescent="0.15">
      <c r="B4" s="27" t="s">
        <v>81</v>
      </c>
    </row>
    <row r="5" spans="2:18" ht="3.75" customHeight="1" x14ac:dyDescent="0.15"/>
    <row r="6" spans="2:18" ht="3.75" customHeight="1" x14ac:dyDescent="0.15"/>
    <row r="7" spans="2:18" ht="18" customHeight="1" x14ac:dyDescent="0.15">
      <c r="B7" s="152" t="s">
        <v>64</v>
      </c>
      <c r="C7" s="153"/>
      <c r="D7" s="153"/>
      <c r="E7" s="28"/>
      <c r="F7" s="154" t="s">
        <v>82</v>
      </c>
      <c r="G7" s="154"/>
      <c r="H7" s="154"/>
      <c r="I7" s="154"/>
      <c r="J7" s="154" t="s">
        <v>72</v>
      </c>
      <c r="K7" s="154"/>
      <c r="L7" s="154"/>
      <c r="M7" s="154"/>
      <c r="N7" s="154"/>
      <c r="O7" s="154"/>
      <c r="P7" s="154"/>
      <c r="Q7" s="154"/>
      <c r="R7" s="53"/>
    </row>
    <row r="8" spans="2:18" s="26" customFormat="1" ht="15" customHeight="1" x14ac:dyDescent="0.15">
      <c r="B8" s="158" t="s">
        <v>83</v>
      </c>
      <c r="C8" s="157" t="s">
        <v>84</v>
      </c>
      <c r="D8" s="156" t="s">
        <v>85</v>
      </c>
      <c r="E8" s="161" t="s">
        <v>68</v>
      </c>
      <c r="F8" s="155" t="s">
        <v>86</v>
      </c>
      <c r="G8" s="156"/>
      <c r="H8" s="155" t="s">
        <v>70</v>
      </c>
      <c r="I8" s="156"/>
      <c r="J8" s="155" t="s">
        <v>87</v>
      </c>
      <c r="K8" s="156"/>
      <c r="L8" s="155" t="s">
        <v>72</v>
      </c>
      <c r="M8" s="156"/>
      <c r="N8" s="155" t="s">
        <v>73</v>
      </c>
      <c r="O8" s="156"/>
      <c r="P8" s="155" t="s">
        <v>74</v>
      </c>
      <c r="Q8" s="157"/>
      <c r="R8" s="54"/>
    </row>
    <row r="9" spans="2:18" s="26" customFormat="1" ht="15" customHeight="1" x14ac:dyDescent="0.15">
      <c r="B9" s="159"/>
      <c r="C9" s="167"/>
      <c r="D9" s="160"/>
      <c r="E9" s="162"/>
      <c r="F9" s="29" t="s">
        <v>88</v>
      </c>
      <c r="G9" s="29" t="s">
        <v>89</v>
      </c>
      <c r="H9" s="29" t="s">
        <v>88</v>
      </c>
      <c r="I9" s="29" t="s">
        <v>89</v>
      </c>
      <c r="J9" s="29" t="s">
        <v>88</v>
      </c>
      <c r="K9" s="29" t="s">
        <v>89</v>
      </c>
      <c r="L9" s="29" t="s">
        <v>88</v>
      </c>
      <c r="M9" s="29" t="s">
        <v>89</v>
      </c>
      <c r="N9" s="29" t="s">
        <v>88</v>
      </c>
      <c r="O9" s="29" t="s">
        <v>89</v>
      </c>
      <c r="P9" s="29" t="s">
        <v>88</v>
      </c>
      <c r="Q9" s="30" t="s">
        <v>89</v>
      </c>
      <c r="R9" s="54"/>
    </row>
    <row r="10" spans="2:18" ht="15" customHeight="1" x14ac:dyDescent="0.15">
      <c r="B10" s="31" t="s">
        <v>68</v>
      </c>
      <c r="C10" s="32"/>
      <c r="D10" s="33"/>
      <c r="E10" s="34">
        <f>SUM(E11,E20,E23,E26,E29,E32,E35,E38,E48,E14,E17)</f>
        <v>85901</v>
      </c>
      <c r="F10" s="34"/>
      <c r="G10" s="34">
        <f>SUM(G11,G20,G23,G26,G29,G32,G35,G38,G48,G14,G17)</f>
        <v>7429.2756756756753</v>
      </c>
      <c r="H10" s="35"/>
      <c r="I10" s="34">
        <f>SUM(I11,I20,I23,I26,I29,I32,I35,I38,I48,I14,I17)</f>
        <v>9286.594594594595</v>
      </c>
      <c r="J10" s="35"/>
      <c r="K10" s="34">
        <f>SUM(K11,K20,K23,K26,K29,K32,K35,K38,K48,K14,K17)</f>
        <v>2321.6486486486488</v>
      </c>
      <c r="L10" s="35"/>
      <c r="M10" s="34">
        <f>SUM(M11,M20,M23,M26,M29,M32,M35,M38,M48,M14,M17)</f>
        <v>47361.632432432431</v>
      </c>
      <c r="N10" s="35"/>
      <c r="O10" s="34">
        <f>SUM(O11,O20,O23,O26,O29,O32,O35,O38,O48,O14,O17)</f>
        <v>13929.891891891892</v>
      </c>
      <c r="P10" s="35"/>
      <c r="Q10" s="55">
        <f>SUM(Q11,Q20,Q23,Q26,Q29,Q32,Q35,Q38,Q48,Q14,Q17)</f>
        <v>5571.9567567567565</v>
      </c>
      <c r="R10" s="53"/>
    </row>
    <row r="11" spans="2:18" ht="15" customHeight="1" x14ac:dyDescent="0.15">
      <c r="B11" s="163" t="s">
        <v>90</v>
      </c>
      <c r="C11" s="36" t="s">
        <v>91</v>
      </c>
      <c r="D11" s="37" t="s">
        <v>92</v>
      </c>
      <c r="E11" s="37">
        <f>SUM(G11,I11,K11,M11,O11,Q11)</f>
        <v>877</v>
      </c>
      <c r="F11" s="37">
        <f>SUMIF(发票管理平台V1.0预算!$C$3:$C$794,'费用-发票管理平台V1.0'!$C11,发票管理平台V1.0预算!$E$3:$E$794)</f>
        <v>877</v>
      </c>
      <c r="G11" s="37">
        <f>F11*'项目预算-工时总表'!$E$4/'项目预算-工时总表'!$D$5</f>
        <v>75.848648648648648</v>
      </c>
      <c r="H11" s="37">
        <f>$F11</f>
        <v>877</v>
      </c>
      <c r="I11" s="37">
        <f>H11*'项目预算-工时总表'!$F$4/'项目预算-工时总表'!$D$5</f>
        <v>94.810810810810807</v>
      </c>
      <c r="J11" s="37">
        <f>$F11</f>
        <v>877</v>
      </c>
      <c r="K11" s="37">
        <f>J11*'项目预算-工时总表'!$G$4/'项目预算-工时总表'!$D$5</f>
        <v>23.702702702702702</v>
      </c>
      <c r="L11" s="37">
        <f>$F11</f>
        <v>877</v>
      </c>
      <c r="M11" s="37">
        <f>L11*'项目预算-工时总表'!$H$4/'项目预算-工时总表'!$D$5</f>
        <v>483.53513513513514</v>
      </c>
      <c r="N11" s="37">
        <f>$F11</f>
        <v>877</v>
      </c>
      <c r="O11" s="37">
        <f>N11*'项目预算-工时总表'!$I$4/'项目预算-工时总表'!$D$5</f>
        <v>142.21621621621622</v>
      </c>
      <c r="P11" s="37">
        <f>$F11</f>
        <v>877</v>
      </c>
      <c r="Q11" s="56">
        <f>P11*'项目预算-工时总表'!$J$4/'项目预算-工时总表'!$D$5</f>
        <v>56.88648648648649</v>
      </c>
      <c r="R11" s="53"/>
    </row>
    <row r="12" spans="2:18" ht="15" customHeight="1" x14ac:dyDescent="0.15">
      <c r="B12" s="164"/>
      <c r="C12" s="38"/>
      <c r="D12" s="39" t="s">
        <v>93</v>
      </c>
      <c r="E12" s="39"/>
      <c r="F12" s="39"/>
      <c r="G12" s="40" t="s">
        <v>94</v>
      </c>
      <c r="H12" s="40"/>
      <c r="I12" s="40" t="s">
        <v>94</v>
      </c>
      <c r="J12" s="40"/>
      <c r="K12" s="40" t="s">
        <v>94</v>
      </c>
      <c r="L12" s="40"/>
      <c r="M12" s="40" t="s">
        <v>94</v>
      </c>
      <c r="N12" s="40"/>
      <c r="O12" s="40" t="s">
        <v>94</v>
      </c>
      <c r="P12" s="40"/>
      <c r="Q12" s="57" t="s">
        <v>94</v>
      </c>
      <c r="R12" s="53"/>
    </row>
    <row r="13" spans="2:18" ht="15" customHeight="1" x14ac:dyDescent="0.15">
      <c r="B13" s="164"/>
      <c r="C13" s="41"/>
      <c r="D13" s="42" t="s">
        <v>95</v>
      </c>
      <c r="E13" s="42"/>
      <c r="F13" s="42"/>
      <c r="G13" s="43"/>
      <c r="H13" s="43"/>
      <c r="I13" s="42"/>
      <c r="J13" s="42"/>
      <c r="K13" s="42"/>
      <c r="L13" s="42"/>
      <c r="M13" s="42"/>
      <c r="N13" s="42"/>
      <c r="O13" s="42"/>
      <c r="P13" s="49"/>
      <c r="Q13" s="49"/>
      <c r="R13" s="53"/>
    </row>
    <row r="14" spans="2:18" ht="15" customHeight="1" x14ac:dyDescent="0.15">
      <c r="B14" s="164"/>
      <c r="C14" s="36" t="s">
        <v>96</v>
      </c>
      <c r="D14" s="44" t="s">
        <v>92</v>
      </c>
      <c r="E14" s="44">
        <f>SUM(G14,I14,K14,M14,O14,Q14)</f>
        <v>1480</v>
      </c>
      <c r="F14" s="37">
        <f>SUMIF(发票管理平台V1.0预算!$C$3:$C$794,'费用-发票管理平台V1.0'!$C14,发票管理平台V1.0预算!$E$3:$E$794)</f>
        <v>1480</v>
      </c>
      <c r="G14" s="37">
        <f>F14*'项目预算-工时总表'!$E$4/'项目预算-工时总表'!$D$5</f>
        <v>128</v>
      </c>
      <c r="H14" s="37">
        <f>$F14</f>
        <v>1480</v>
      </c>
      <c r="I14" s="37">
        <f>H14*'项目预算-工时总表'!$F$4/'项目预算-工时总表'!$D$5</f>
        <v>160</v>
      </c>
      <c r="J14" s="37">
        <f>$F14</f>
        <v>1480</v>
      </c>
      <c r="K14" s="37">
        <f>J14*'项目预算-工时总表'!$G$4/'项目预算-工时总表'!$D$5</f>
        <v>40</v>
      </c>
      <c r="L14" s="37">
        <f>$F14</f>
        <v>1480</v>
      </c>
      <c r="M14" s="37">
        <f>L14*'项目预算-工时总表'!$H$4/'项目预算-工时总表'!$D$5</f>
        <v>816</v>
      </c>
      <c r="N14" s="37">
        <f>$F14</f>
        <v>1480</v>
      </c>
      <c r="O14" s="37">
        <f>N14*'项目预算-工时总表'!$I$4/'项目预算-工时总表'!$D$5</f>
        <v>240</v>
      </c>
      <c r="P14" s="37">
        <f>$F14</f>
        <v>1480</v>
      </c>
      <c r="Q14" s="56">
        <f>P14*'项目预算-工时总表'!$J$4/'项目预算-工时总表'!$D$5</f>
        <v>96</v>
      </c>
      <c r="R14" s="53"/>
    </row>
    <row r="15" spans="2:18" ht="15" customHeight="1" x14ac:dyDescent="0.15">
      <c r="B15" s="164"/>
      <c r="C15" s="38"/>
      <c r="D15" s="39" t="s">
        <v>93</v>
      </c>
      <c r="E15" s="39"/>
      <c r="F15" s="39"/>
      <c r="G15" s="40" t="s">
        <v>94</v>
      </c>
      <c r="H15" s="40"/>
      <c r="I15" s="40" t="s">
        <v>94</v>
      </c>
      <c r="J15" s="40"/>
      <c r="K15" s="40" t="s">
        <v>94</v>
      </c>
      <c r="L15" s="40"/>
      <c r="M15" s="40" t="s">
        <v>94</v>
      </c>
      <c r="N15" s="40"/>
      <c r="O15" s="40" t="s">
        <v>94</v>
      </c>
      <c r="P15" s="40"/>
      <c r="Q15" s="57" t="s">
        <v>94</v>
      </c>
      <c r="R15" s="53"/>
    </row>
    <row r="16" spans="2:18" ht="15" customHeight="1" x14ac:dyDescent="0.15">
      <c r="B16" s="164"/>
      <c r="C16" s="41"/>
      <c r="D16" s="42" t="s">
        <v>95</v>
      </c>
      <c r="E16" s="42"/>
      <c r="F16" s="42"/>
      <c r="G16" s="43"/>
      <c r="H16" s="43"/>
      <c r="I16" s="42"/>
      <c r="J16" s="42"/>
      <c r="K16" s="42"/>
      <c r="L16" s="42"/>
      <c r="M16" s="42"/>
      <c r="N16" s="42"/>
      <c r="O16" s="42"/>
      <c r="P16" s="49"/>
      <c r="Q16" s="49"/>
      <c r="R16" s="53"/>
    </row>
    <row r="17" spans="2:18" ht="15" customHeight="1" x14ac:dyDescent="0.15">
      <c r="B17" s="164"/>
      <c r="C17" s="36" t="s">
        <v>97</v>
      </c>
      <c r="D17" s="44" t="s">
        <v>92</v>
      </c>
      <c r="E17" s="44">
        <f>SUM(G17,I17,K17,M17,O17,Q17)</f>
        <v>300.00000000000006</v>
      </c>
      <c r="F17" s="37">
        <f>SUMIF(发票管理平台V1.0预算!$C$3:$C$794,'费用-发票管理平台V1.0'!$C17,发票管理平台V1.0预算!$E$3:$E$794)</f>
        <v>300</v>
      </c>
      <c r="G17" s="37">
        <f>F17*'项目预算-工时总表'!$E$4/'项目预算-工时总表'!$D$5</f>
        <v>25.945945945945947</v>
      </c>
      <c r="H17" s="37">
        <f>$F17</f>
        <v>300</v>
      </c>
      <c r="I17" s="37">
        <f>H17*'项目预算-工时总表'!$F$4/'项目预算-工时总表'!$D$5</f>
        <v>32.432432432432435</v>
      </c>
      <c r="J17" s="37">
        <f>$F17</f>
        <v>300</v>
      </c>
      <c r="K17" s="37">
        <f>J17*'项目预算-工时总表'!$G$4/'项目预算-工时总表'!$D$5</f>
        <v>8.1081081081081088</v>
      </c>
      <c r="L17" s="37">
        <f>$F17</f>
        <v>300</v>
      </c>
      <c r="M17" s="37">
        <f>L17*'项目预算-工时总表'!$H$4/'项目预算-工时总表'!$D$5</f>
        <v>165.40540540540542</v>
      </c>
      <c r="N17" s="37">
        <f>$F17</f>
        <v>300</v>
      </c>
      <c r="O17" s="37">
        <f>N17*'项目预算-工时总表'!$I$4/'项目预算-工时总表'!$D$5</f>
        <v>48.648648648648646</v>
      </c>
      <c r="P17" s="37">
        <f>$F17</f>
        <v>300</v>
      </c>
      <c r="Q17" s="56">
        <f>P17*'项目预算-工时总表'!$J$4/'项目预算-工时总表'!$D$5</f>
        <v>19.45945945945946</v>
      </c>
      <c r="R17" s="53"/>
    </row>
    <row r="18" spans="2:18" ht="15" customHeight="1" x14ac:dyDescent="0.15">
      <c r="B18" s="164"/>
      <c r="C18" s="38"/>
      <c r="D18" s="39" t="s">
        <v>93</v>
      </c>
      <c r="E18" s="39"/>
      <c r="F18" s="39"/>
      <c r="G18" s="40" t="s">
        <v>94</v>
      </c>
      <c r="H18" s="40"/>
      <c r="I18" s="40" t="s">
        <v>94</v>
      </c>
      <c r="J18" s="39"/>
      <c r="K18" s="40" t="s">
        <v>94</v>
      </c>
      <c r="L18" s="39"/>
      <c r="M18" s="40" t="s">
        <v>94</v>
      </c>
      <c r="N18" s="40"/>
      <c r="O18" s="40" t="s">
        <v>94</v>
      </c>
      <c r="P18" s="50"/>
      <c r="Q18" s="57" t="s">
        <v>94</v>
      </c>
      <c r="R18" s="53"/>
    </row>
    <row r="19" spans="2:18" ht="15" customHeight="1" x14ac:dyDescent="0.15">
      <c r="B19" s="164"/>
      <c r="C19" s="41"/>
      <c r="D19" s="42" t="s">
        <v>95</v>
      </c>
      <c r="E19" s="42"/>
      <c r="F19" s="42"/>
      <c r="G19" s="43"/>
      <c r="H19" s="43"/>
      <c r="I19" s="42"/>
      <c r="J19" s="42"/>
      <c r="K19" s="42"/>
      <c r="L19" s="42"/>
      <c r="M19" s="42"/>
      <c r="N19" s="42"/>
      <c r="O19" s="42"/>
      <c r="P19" s="49"/>
      <c r="Q19" s="49"/>
      <c r="R19" s="53"/>
    </row>
    <row r="20" spans="2:18" ht="15" customHeight="1" x14ac:dyDescent="0.15">
      <c r="B20" s="164"/>
      <c r="C20" s="36" t="s">
        <v>98</v>
      </c>
      <c r="D20" s="44" t="s">
        <v>92</v>
      </c>
      <c r="E20" s="44">
        <f>SUM(G20,I20,K20,M20,O20,Q20)</f>
        <v>74000</v>
      </c>
      <c r="F20" s="37">
        <f>SUMIF(发票管理平台V1.0预算!$C$3:$C$794,'费用-发票管理平台V1.0'!$C20,发票管理平台V1.0预算!$E$3:$E$794)</f>
        <v>74000</v>
      </c>
      <c r="G20" s="37">
        <f>F20*'项目预算-工时总表'!E4/'项目预算-工时总表'!D5</f>
        <v>6400</v>
      </c>
      <c r="H20" s="37">
        <f>$F20</f>
        <v>74000</v>
      </c>
      <c r="I20" s="37">
        <f>H20*'项目预算-工时总表'!$F$4/'项目预算-工时总表'!$D$5</f>
        <v>8000</v>
      </c>
      <c r="J20" s="37">
        <f>$F20</f>
        <v>74000</v>
      </c>
      <c r="K20" s="37">
        <f>J20*'项目预算-工时总表'!$G$4/'项目预算-工时总表'!$D$5</f>
        <v>2000</v>
      </c>
      <c r="L20" s="37">
        <f>$F20</f>
        <v>74000</v>
      </c>
      <c r="M20" s="37">
        <f>L20*'项目预算-工时总表'!$H$4/'项目预算-工时总表'!$D$5</f>
        <v>40800</v>
      </c>
      <c r="N20" s="37">
        <f>$F20</f>
        <v>74000</v>
      </c>
      <c r="O20" s="37">
        <f>N20*'项目预算-工时总表'!$I$4/'项目预算-工时总表'!$D$5</f>
        <v>12000</v>
      </c>
      <c r="P20" s="37">
        <f>$F20</f>
        <v>74000</v>
      </c>
      <c r="Q20" s="56">
        <f>P20*'项目预算-工时总表'!$J$4/'项目预算-工时总表'!$D$5</f>
        <v>4800</v>
      </c>
      <c r="R20" s="53"/>
    </row>
    <row r="21" spans="2:18" ht="15" customHeight="1" x14ac:dyDescent="0.15">
      <c r="B21" s="164"/>
      <c r="C21" s="38"/>
      <c r="D21" s="39" t="s">
        <v>93</v>
      </c>
      <c r="E21" s="39"/>
      <c r="F21" s="39"/>
      <c r="G21" s="40" t="s">
        <v>94</v>
      </c>
      <c r="H21" s="40"/>
      <c r="I21" s="40" t="s">
        <v>94</v>
      </c>
      <c r="J21" s="40"/>
      <c r="K21" s="40" t="s">
        <v>94</v>
      </c>
      <c r="L21" s="40"/>
      <c r="M21" s="40" t="s">
        <v>94</v>
      </c>
      <c r="N21" s="40"/>
      <c r="O21" s="40" t="s">
        <v>94</v>
      </c>
      <c r="P21" s="40"/>
      <c r="Q21" s="57" t="s">
        <v>94</v>
      </c>
      <c r="R21" s="53"/>
    </row>
    <row r="22" spans="2:18" ht="15" customHeight="1" x14ac:dyDescent="0.15">
      <c r="B22" s="164"/>
      <c r="C22" s="41"/>
      <c r="D22" s="42" t="s">
        <v>95</v>
      </c>
      <c r="E22" s="42"/>
      <c r="F22" s="42"/>
      <c r="G22" s="42"/>
      <c r="H22" s="42"/>
      <c r="I22" s="42"/>
      <c r="J22" s="42"/>
      <c r="K22" s="42"/>
      <c r="L22" s="42"/>
      <c r="M22" s="42"/>
      <c r="N22" s="42"/>
      <c r="O22" s="42"/>
      <c r="P22" s="49"/>
      <c r="Q22" s="49"/>
      <c r="R22" s="53"/>
    </row>
    <row r="23" spans="2:18" ht="15" customHeight="1" x14ac:dyDescent="0.15">
      <c r="B23" s="164"/>
      <c r="C23" s="36" t="s">
        <v>99</v>
      </c>
      <c r="D23" s="44" t="s">
        <v>92</v>
      </c>
      <c r="E23" s="44">
        <f>SUM(G23,I23,K23,M23,O23,Q23)</f>
        <v>264</v>
      </c>
      <c r="F23" s="37">
        <f>SUMIF(发票管理平台V1.0预算!$C$3:$C$794,'费用-发票管理平台V1.0'!$C23,发票管理平台V1.0预算!$E$3:$E$794)</f>
        <v>264</v>
      </c>
      <c r="G23" s="37">
        <f>F23*'项目预算-工时总表'!$E$4/'项目预算-工时总表'!$D$5</f>
        <v>22.832432432432434</v>
      </c>
      <c r="H23" s="37">
        <f>$F23</f>
        <v>264</v>
      </c>
      <c r="I23" s="37">
        <f>H23*'项目预算-工时总表'!$F$4/'项目预算-工时总表'!$D$5</f>
        <v>28.54054054054054</v>
      </c>
      <c r="J23" s="37">
        <f>$F23</f>
        <v>264</v>
      </c>
      <c r="K23" s="37">
        <f>J23*'项目预算-工时总表'!$G$4/'项目预算-工时总表'!$D$5</f>
        <v>7.1351351351351351</v>
      </c>
      <c r="L23" s="37">
        <f>$F23</f>
        <v>264</v>
      </c>
      <c r="M23" s="37">
        <f>L23*'项目预算-工时总表'!$H$4/'项目预算-工时总表'!$D$5</f>
        <v>145.55675675675676</v>
      </c>
      <c r="N23" s="37">
        <f>$F23</f>
        <v>264</v>
      </c>
      <c r="O23" s="37">
        <f>N23*'项目预算-工时总表'!$I$4/'项目预算-工时总表'!$D$5</f>
        <v>42.810810810810814</v>
      </c>
      <c r="P23" s="37">
        <f>$F23</f>
        <v>264</v>
      </c>
      <c r="Q23" s="56">
        <f>P23*'项目预算-工时总表'!$J$4/'项目预算-工时总表'!$D$5</f>
        <v>17.124324324324323</v>
      </c>
      <c r="R23" s="53"/>
    </row>
    <row r="24" spans="2:18" ht="15" customHeight="1" x14ac:dyDescent="0.15">
      <c r="B24" s="164"/>
      <c r="C24" s="38"/>
      <c r="D24" s="39" t="s">
        <v>93</v>
      </c>
      <c r="E24" s="39"/>
      <c r="F24" s="39"/>
      <c r="G24" s="40" t="s">
        <v>94</v>
      </c>
      <c r="H24" s="40"/>
      <c r="I24" s="39"/>
      <c r="J24" s="39"/>
      <c r="K24" s="39"/>
      <c r="L24" s="39"/>
      <c r="M24" s="39"/>
      <c r="N24" s="39"/>
      <c r="O24" s="39"/>
      <c r="P24" s="50"/>
      <c r="Q24" s="50"/>
      <c r="R24" s="53"/>
    </row>
    <row r="25" spans="2:18" ht="15" customHeight="1" x14ac:dyDescent="0.15">
      <c r="B25" s="164"/>
      <c r="C25" s="41"/>
      <c r="D25" s="42" t="s">
        <v>95</v>
      </c>
      <c r="E25" s="42"/>
      <c r="F25" s="42"/>
      <c r="G25" s="42"/>
      <c r="H25" s="42"/>
      <c r="I25" s="42"/>
      <c r="J25" s="42"/>
      <c r="K25" s="42"/>
      <c r="L25" s="42"/>
      <c r="M25" s="42"/>
      <c r="N25" s="42"/>
      <c r="O25" s="42"/>
      <c r="P25" s="49"/>
      <c r="Q25" s="49"/>
      <c r="R25" s="53"/>
    </row>
    <row r="26" spans="2:18" ht="15" customHeight="1" x14ac:dyDescent="0.15">
      <c r="B26" s="164"/>
      <c r="C26" s="36" t="s">
        <v>100</v>
      </c>
      <c r="D26" s="44" t="s">
        <v>92</v>
      </c>
      <c r="E26" s="44">
        <f>SUM(G26,I26,K26,M26,O26,Q26)</f>
        <v>0</v>
      </c>
      <c r="F26" s="37">
        <f>SUMIF(发票管理平台V1.0预算!$C$3:$C$794,'费用-发票管理平台V1.0'!$C26,发票管理平台V1.0预算!$E$3:$E$794)</f>
        <v>0</v>
      </c>
      <c r="G26" s="37">
        <f>F26*'项目预算-工时总表'!$E$4/'项目预算-工时总表'!$D$5</f>
        <v>0</v>
      </c>
      <c r="H26" s="37">
        <f>$F26</f>
        <v>0</v>
      </c>
      <c r="I26" s="37">
        <f>H26*'项目预算-工时总表'!$F$4/'项目预算-工时总表'!$D$5</f>
        <v>0</v>
      </c>
      <c r="J26" s="37">
        <f>$F26</f>
        <v>0</v>
      </c>
      <c r="K26" s="37">
        <f>J26*'项目预算-工时总表'!$G$4/'项目预算-工时总表'!$D$5</f>
        <v>0</v>
      </c>
      <c r="L26" s="37">
        <f>$F26</f>
        <v>0</v>
      </c>
      <c r="M26" s="37">
        <f>L26*'项目预算-工时总表'!$H$4/'项目预算-工时总表'!$D$5</f>
        <v>0</v>
      </c>
      <c r="N26" s="37">
        <f>$F26</f>
        <v>0</v>
      </c>
      <c r="O26" s="37">
        <f>N26*'项目预算-工时总表'!$I$4/'项目预算-工时总表'!$D$5</f>
        <v>0</v>
      </c>
      <c r="P26" s="37">
        <f>$F26</f>
        <v>0</v>
      </c>
      <c r="Q26" s="56">
        <f>P26*'项目预算-工时总表'!$J$4/'项目预算-工时总表'!$D$5</f>
        <v>0</v>
      </c>
      <c r="R26" s="53"/>
    </row>
    <row r="27" spans="2:18" ht="15" customHeight="1" x14ac:dyDescent="0.15">
      <c r="B27" s="164"/>
      <c r="C27" s="38"/>
      <c r="D27" s="39" t="s">
        <v>93</v>
      </c>
      <c r="E27" s="39"/>
      <c r="F27" s="39"/>
      <c r="G27" s="40" t="s">
        <v>94</v>
      </c>
      <c r="H27" s="40"/>
      <c r="I27" s="40" t="s">
        <v>94</v>
      </c>
      <c r="J27" s="40"/>
      <c r="K27" s="40" t="s">
        <v>94</v>
      </c>
      <c r="L27" s="40"/>
      <c r="M27" s="40" t="s">
        <v>94</v>
      </c>
      <c r="N27" s="40"/>
      <c r="O27" s="40" t="s">
        <v>94</v>
      </c>
      <c r="P27" s="40"/>
      <c r="Q27" s="57" t="s">
        <v>94</v>
      </c>
      <c r="R27" s="53"/>
    </row>
    <row r="28" spans="2:18" ht="15" customHeight="1" x14ac:dyDescent="0.15">
      <c r="B28" s="164"/>
      <c r="C28" s="41"/>
      <c r="D28" s="42" t="s">
        <v>95</v>
      </c>
      <c r="E28" s="42"/>
      <c r="F28" s="42"/>
      <c r="G28" s="42"/>
      <c r="H28" s="42"/>
      <c r="I28" s="42"/>
      <c r="J28" s="42"/>
      <c r="K28" s="42"/>
      <c r="L28" s="42"/>
      <c r="M28" s="42"/>
      <c r="N28" s="42"/>
      <c r="O28" s="42"/>
      <c r="P28" s="49"/>
      <c r="Q28" s="49"/>
      <c r="R28" s="53"/>
    </row>
    <row r="29" spans="2:18" ht="15" customHeight="1" x14ac:dyDescent="0.15">
      <c r="B29" s="164"/>
      <c r="C29" s="36" t="s">
        <v>101</v>
      </c>
      <c r="D29" s="44" t="s">
        <v>92</v>
      </c>
      <c r="E29" s="44">
        <f>SUM(G29,I29,K29,M29,O29,Q29)</f>
        <v>100</v>
      </c>
      <c r="F29" s="37">
        <f>SUMIF(发票管理平台V1.0预算!$C$3:$C$794,'费用-发票管理平台V1.0'!$C29,发票管理平台V1.0预算!$E$3:$E$794)</f>
        <v>100</v>
      </c>
      <c r="G29" s="37">
        <f>F29*'项目预算-工时总表'!$E$4/'项目预算-工时总表'!$D$5</f>
        <v>8.6486486486486491</v>
      </c>
      <c r="H29" s="37">
        <f>$F29</f>
        <v>100</v>
      </c>
      <c r="I29" s="37">
        <f>H29*'项目预算-工时总表'!$F$4/'项目预算-工时总表'!$D$5</f>
        <v>10.810810810810811</v>
      </c>
      <c r="J29" s="37">
        <f>$F29</f>
        <v>100</v>
      </c>
      <c r="K29" s="37">
        <f>J29*'项目预算-工时总表'!$G$4/'项目预算-工时总表'!$D$5</f>
        <v>2.7027027027027026</v>
      </c>
      <c r="L29" s="37">
        <f>$F29</f>
        <v>100</v>
      </c>
      <c r="M29" s="37">
        <f>L29*'项目预算-工时总表'!$H$4/'项目预算-工时总表'!$D$5</f>
        <v>55.135135135135137</v>
      </c>
      <c r="N29" s="37">
        <f>$F29</f>
        <v>100</v>
      </c>
      <c r="O29" s="37">
        <f>N29*'项目预算-工时总表'!$I$4/'项目预算-工时总表'!$D$5</f>
        <v>16.216216216216218</v>
      </c>
      <c r="P29" s="37">
        <f>$F29</f>
        <v>100</v>
      </c>
      <c r="Q29" s="56">
        <f>P29*'项目预算-工时总表'!$J$4/'项目预算-工时总表'!$D$5</f>
        <v>6.4864864864864868</v>
      </c>
      <c r="R29" s="53"/>
    </row>
    <row r="30" spans="2:18" ht="15" customHeight="1" x14ac:dyDescent="0.15">
      <c r="B30" s="164"/>
      <c r="C30" s="38"/>
      <c r="D30" s="39" t="s">
        <v>93</v>
      </c>
      <c r="E30" s="39"/>
      <c r="F30" s="39"/>
      <c r="G30" s="40" t="s">
        <v>94</v>
      </c>
      <c r="H30" s="40"/>
      <c r="I30" s="40" t="s">
        <v>94</v>
      </c>
      <c r="J30" s="40"/>
      <c r="K30" s="40" t="s">
        <v>94</v>
      </c>
      <c r="L30" s="40"/>
      <c r="M30" s="40" t="s">
        <v>94</v>
      </c>
      <c r="N30" s="40"/>
      <c r="O30" s="40" t="s">
        <v>94</v>
      </c>
      <c r="P30" s="40"/>
      <c r="Q30" s="57" t="s">
        <v>94</v>
      </c>
      <c r="R30" s="53"/>
    </row>
    <row r="31" spans="2:18" ht="15" customHeight="1" x14ac:dyDescent="0.15">
      <c r="B31" s="164"/>
      <c r="C31" s="41"/>
      <c r="D31" s="42" t="s">
        <v>95</v>
      </c>
      <c r="E31" s="42"/>
      <c r="F31" s="42"/>
      <c r="G31" s="42"/>
      <c r="H31" s="42"/>
      <c r="I31" s="42"/>
      <c r="J31" s="42"/>
      <c r="K31" s="42"/>
      <c r="L31" s="42"/>
      <c r="M31" s="42"/>
      <c r="N31" s="42"/>
      <c r="O31" s="42"/>
      <c r="P31" s="49"/>
      <c r="Q31" s="49"/>
      <c r="R31" s="53"/>
    </row>
    <row r="32" spans="2:18" ht="15" customHeight="1" x14ac:dyDescent="0.15">
      <c r="B32" s="164"/>
      <c r="C32" s="36" t="s">
        <v>102</v>
      </c>
      <c r="D32" s="44" t="s">
        <v>92</v>
      </c>
      <c r="E32" s="44">
        <f>SUM(G32,I32,K32,M32,O32,Q32)</f>
        <v>120.00000000000001</v>
      </c>
      <c r="F32" s="37">
        <f>SUMIF(发票管理平台V1.0预算!$C$3:$C$794,'费用-发票管理平台V1.0'!$C32,发票管理平台V1.0预算!$E$3:$E$794)</f>
        <v>120</v>
      </c>
      <c r="G32" s="37">
        <f>F32*'项目预算-工时总表'!$E$4/'项目预算-工时总表'!$D$5</f>
        <v>10.378378378378379</v>
      </c>
      <c r="H32" s="37">
        <f>$F32</f>
        <v>120</v>
      </c>
      <c r="I32" s="37">
        <f>H32*'项目预算-工时总表'!$F$4/'项目预算-工时总表'!$D$5</f>
        <v>12.972972972972974</v>
      </c>
      <c r="J32" s="37">
        <f>$F32</f>
        <v>120</v>
      </c>
      <c r="K32" s="37">
        <f>J32*'项目预算-工时总表'!$G$4/'项目预算-工时总表'!$D$5</f>
        <v>3.2432432432432434</v>
      </c>
      <c r="L32" s="37">
        <f>$F32</f>
        <v>120</v>
      </c>
      <c r="M32" s="37">
        <f>L32*'项目预算-工时总表'!$H$4/'项目预算-工时总表'!$D$5</f>
        <v>66.162162162162161</v>
      </c>
      <c r="N32" s="37">
        <f>$F32</f>
        <v>120</v>
      </c>
      <c r="O32" s="37">
        <f>N32*'项目预算-工时总表'!$I$4/'项目预算-工时总表'!$D$5</f>
        <v>19.45945945945946</v>
      </c>
      <c r="P32" s="37">
        <f>$F32</f>
        <v>120</v>
      </c>
      <c r="Q32" s="56">
        <f>P32*'项目预算-工时总表'!$J$4/'项目预算-工时总表'!$D$5</f>
        <v>7.7837837837837842</v>
      </c>
      <c r="R32" s="53"/>
    </row>
    <row r="33" spans="2:18" ht="15" customHeight="1" x14ac:dyDescent="0.15">
      <c r="B33" s="164"/>
      <c r="C33" s="38"/>
      <c r="D33" s="39" t="s">
        <v>93</v>
      </c>
      <c r="E33" s="39"/>
      <c r="F33" s="39"/>
      <c r="G33" s="40" t="s">
        <v>94</v>
      </c>
      <c r="H33" s="40"/>
      <c r="I33" s="40" t="s">
        <v>94</v>
      </c>
      <c r="J33" s="40"/>
      <c r="K33" s="40" t="s">
        <v>94</v>
      </c>
      <c r="L33" s="40"/>
      <c r="M33" s="40" t="s">
        <v>94</v>
      </c>
      <c r="N33" s="40"/>
      <c r="O33" s="40" t="s">
        <v>94</v>
      </c>
      <c r="P33" s="40"/>
      <c r="Q33" s="57" t="s">
        <v>94</v>
      </c>
      <c r="R33" s="53"/>
    </row>
    <row r="34" spans="2:18" ht="15" customHeight="1" x14ac:dyDescent="0.15">
      <c r="B34" s="164"/>
      <c r="C34" s="41"/>
      <c r="D34" s="42" t="s">
        <v>95</v>
      </c>
      <c r="E34" s="42"/>
      <c r="F34" s="42"/>
      <c r="G34" s="42"/>
      <c r="H34" s="42"/>
      <c r="I34" s="42"/>
      <c r="J34" s="42"/>
      <c r="K34" s="42"/>
      <c r="L34" s="42"/>
      <c r="M34" s="42"/>
      <c r="N34" s="42"/>
      <c r="O34" s="42"/>
      <c r="P34" s="49"/>
      <c r="Q34" s="49"/>
      <c r="R34" s="53"/>
    </row>
    <row r="35" spans="2:18" ht="15" customHeight="1" x14ac:dyDescent="0.15">
      <c r="B35" s="164"/>
      <c r="C35" s="36" t="s">
        <v>103</v>
      </c>
      <c r="D35" s="44" t="s">
        <v>92</v>
      </c>
      <c r="E35" s="44">
        <f>SUM(G35,I35,K35,M35,O35,Q35)</f>
        <v>8760</v>
      </c>
      <c r="F35" s="37">
        <f>SUMIF(发票管理平台V1.0预算!$C$3:$C$794,'费用-发票管理平台V1.0'!$C35,发票管理平台V1.0预算!$E$3:$E$794)</f>
        <v>8760</v>
      </c>
      <c r="G35" s="37">
        <f>F35*'项目预算-工时总表'!$E$4/'项目预算-工时总表'!$D$5</f>
        <v>757.62162162162167</v>
      </c>
      <c r="H35" s="37">
        <f>$F35</f>
        <v>8760</v>
      </c>
      <c r="I35" s="37">
        <f>H35*'项目预算-工时总表'!$F$4/'项目预算-工时总表'!$D$5</f>
        <v>947.02702702702697</v>
      </c>
      <c r="J35" s="37">
        <f>$F35</f>
        <v>8760</v>
      </c>
      <c r="K35" s="37">
        <f>J35*'项目预算-工时总表'!$G$4/'项目预算-工时总表'!$D$5</f>
        <v>236.75675675675674</v>
      </c>
      <c r="L35" s="37">
        <f>$F35</f>
        <v>8760</v>
      </c>
      <c r="M35" s="37">
        <f>L35*'项目预算-工时总表'!$H$4/'项目预算-工时总表'!$D$5</f>
        <v>4829.8378378378375</v>
      </c>
      <c r="N35" s="37">
        <f>$F35</f>
        <v>8760</v>
      </c>
      <c r="O35" s="37">
        <f>N35*'项目预算-工时总表'!$I$4/'项目预算-工时总表'!$D$5</f>
        <v>1420.5405405405406</v>
      </c>
      <c r="P35" s="37">
        <f>$F35</f>
        <v>8760</v>
      </c>
      <c r="Q35" s="56">
        <f>P35*'项目预算-工时总表'!$J$4/'项目预算-工时总表'!$D$5</f>
        <v>568.21621621621625</v>
      </c>
      <c r="R35" s="53"/>
    </row>
    <row r="36" spans="2:18" ht="15" customHeight="1" x14ac:dyDescent="0.15">
      <c r="B36" s="164"/>
      <c r="C36" s="38"/>
      <c r="D36" s="39" t="s">
        <v>93</v>
      </c>
      <c r="E36" s="39"/>
      <c r="F36" s="39"/>
      <c r="G36" s="40" t="s">
        <v>94</v>
      </c>
      <c r="H36" s="40"/>
      <c r="I36" s="40" t="s">
        <v>94</v>
      </c>
      <c r="J36" s="40"/>
      <c r="K36" s="40" t="s">
        <v>94</v>
      </c>
      <c r="L36" s="40"/>
      <c r="M36" s="40" t="s">
        <v>94</v>
      </c>
      <c r="N36" s="40"/>
      <c r="O36" s="40" t="s">
        <v>94</v>
      </c>
      <c r="P36" s="40"/>
      <c r="Q36" s="57" t="s">
        <v>94</v>
      </c>
      <c r="R36" s="53"/>
    </row>
    <row r="37" spans="2:18" ht="15" customHeight="1" x14ac:dyDescent="0.15">
      <c r="B37" s="165"/>
      <c r="C37" s="41"/>
      <c r="D37" s="42" t="s">
        <v>95</v>
      </c>
      <c r="E37" s="42"/>
      <c r="F37" s="42"/>
      <c r="G37" s="42"/>
      <c r="H37" s="42"/>
      <c r="I37" s="42"/>
      <c r="J37" s="42"/>
      <c r="K37" s="42"/>
      <c r="L37" s="42"/>
      <c r="M37" s="42"/>
      <c r="N37" s="42"/>
      <c r="O37" s="42"/>
      <c r="P37" s="49"/>
      <c r="Q37" s="49"/>
      <c r="R37" s="53"/>
    </row>
    <row r="38" spans="2:18" ht="15" customHeight="1" x14ac:dyDescent="0.15">
      <c r="B38" s="166" t="s">
        <v>104</v>
      </c>
      <c r="C38" s="45" t="s">
        <v>105</v>
      </c>
      <c r="D38" s="44" t="s">
        <v>92</v>
      </c>
      <c r="E38" s="44">
        <f>SUM(G38,I38,K38,M38,O38,Q38)</f>
        <v>0</v>
      </c>
      <c r="F38" s="44"/>
      <c r="G38" s="44">
        <f>G39+G42+G45</f>
        <v>0</v>
      </c>
      <c r="H38" s="37"/>
      <c r="I38" s="44">
        <f t="shared" ref="I38:Q38" si="0">I39+I42+I45</f>
        <v>0</v>
      </c>
      <c r="J38" s="37"/>
      <c r="K38" s="44">
        <f t="shared" si="0"/>
        <v>0</v>
      </c>
      <c r="L38" s="37"/>
      <c r="M38" s="44">
        <v>0</v>
      </c>
      <c r="N38" s="37"/>
      <c r="O38" s="44">
        <f t="shared" si="0"/>
        <v>0</v>
      </c>
      <c r="P38" s="37"/>
      <c r="Q38" s="58">
        <f t="shared" si="0"/>
        <v>0</v>
      </c>
      <c r="R38" s="53"/>
    </row>
    <row r="39" spans="2:18" ht="15" customHeight="1" x14ac:dyDescent="0.15">
      <c r="B39" s="164"/>
      <c r="C39" s="168" t="s">
        <v>106</v>
      </c>
      <c r="D39" s="39" t="s">
        <v>92</v>
      </c>
      <c r="E39" s="39">
        <f>SUM(G39,I39,K39,M39,O39,Q39)</f>
        <v>0</v>
      </c>
      <c r="F39" s="39"/>
      <c r="G39" s="37">
        <f>F39*'项目预算-工时总表'!$E$4/'项目预算-工时总表'!$D$5</f>
        <v>0</v>
      </c>
      <c r="H39" s="37">
        <f t="shared" ref="H39" si="1">$F39</f>
        <v>0</v>
      </c>
      <c r="I39" s="37">
        <f>H39*'项目预算-工时总表'!$F$4/'项目预算-工时总表'!$D$5</f>
        <v>0</v>
      </c>
      <c r="J39" s="37">
        <f t="shared" ref="J39" si="2">$F39</f>
        <v>0</v>
      </c>
      <c r="K39" s="37">
        <f>J39*'项目预算-工时总表'!$G$4/'项目预算-工时总表'!$D$5</f>
        <v>0</v>
      </c>
      <c r="L39" s="37">
        <f t="shared" ref="L39" si="3">$F39</f>
        <v>0</v>
      </c>
      <c r="M39" s="37">
        <f>L39*'项目预算-工时总表'!$H$4/'项目预算-工时总表'!$D$5</f>
        <v>0</v>
      </c>
      <c r="N39" s="37">
        <f t="shared" ref="N39" si="4">$F39</f>
        <v>0</v>
      </c>
      <c r="O39" s="37">
        <f>N39*'项目预算-工时总表'!$I$4/'项目预算-工时总表'!$D$5</f>
        <v>0</v>
      </c>
      <c r="P39" s="37">
        <f t="shared" ref="P39" si="5">$F39</f>
        <v>0</v>
      </c>
      <c r="Q39" s="56">
        <f>P39*'项目预算-工时总表'!$J$4/'项目预算-工时总表'!$D$5</f>
        <v>0</v>
      </c>
      <c r="R39" s="53"/>
    </row>
    <row r="40" spans="2:18" ht="15" customHeight="1" x14ac:dyDescent="0.15">
      <c r="B40" s="164"/>
      <c r="C40" s="169"/>
      <c r="D40" s="39" t="s">
        <v>93</v>
      </c>
      <c r="E40" s="39"/>
      <c r="F40" s="39"/>
      <c r="G40" s="40" t="s">
        <v>94</v>
      </c>
      <c r="H40" s="40"/>
      <c r="I40" s="40" t="s">
        <v>94</v>
      </c>
      <c r="J40" s="40"/>
      <c r="K40" s="40" t="s">
        <v>94</v>
      </c>
      <c r="L40" s="40"/>
      <c r="M40" s="40" t="s">
        <v>94</v>
      </c>
      <c r="N40" s="40"/>
      <c r="O40" s="40" t="s">
        <v>94</v>
      </c>
      <c r="P40" s="40"/>
      <c r="Q40" s="57" t="s">
        <v>94</v>
      </c>
      <c r="R40" s="53"/>
    </row>
    <row r="41" spans="2:18" ht="15" customHeight="1" x14ac:dyDescent="0.15">
      <c r="B41" s="164"/>
      <c r="C41" s="169"/>
      <c r="D41" s="39" t="s">
        <v>95</v>
      </c>
      <c r="E41" s="39"/>
      <c r="F41" s="39"/>
      <c r="G41" s="39"/>
      <c r="H41" s="39"/>
      <c r="I41" s="39"/>
      <c r="J41" s="39"/>
      <c r="K41" s="39"/>
      <c r="L41" s="39"/>
      <c r="M41" s="39"/>
      <c r="N41" s="39"/>
      <c r="O41" s="39"/>
      <c r="P41" s="39"/>
      <c r="Q41" s="50"/>
      <c r="R41" s="53"/>
    </row>
    <row r="42" spans="2:18" ht="15" customHeight="1" x14ac:dyDescent="0.15">
      <c r="B42" s="164"/>
      <c r="C42" s="168" t="s">
        <v>107</v>
      </c>
      <c r="D42" s="39" t="s">
        <v>92</v>
      </c>
      <c r="E42" s="39">
        <f>SUM(G42,I42,K42,M42,O42,Q42)</f>
        <v>0</v>
      </c>
      <c r="F42" s="39"/>
      <c r="G42" s="37">
        <f>F42*'项目预算-工时总表'!$E$4/'项目预算-工时总表'!$D$5</f>
        <v>0</v>
      </c>
      <c r="H42" s="37">
        <f>$F42</f>
        <v>0</v>
      </c>
      <c r="I42" s="37">
        <f>H42*'项目预算-工时总表'!$F$4/'项目预算-工时总表'!$D$5</f>
        <v>0</v>
      </c>
      <c r="J42" s="37">
        <f>$F42</f>
        <v>0</v>
      </c>
      <c r="K42" s="37">
        <f>J42*'项目预算-工时总表'!$G$4/'项目预算-工时总表'!$D$5</f>
        <v>0</v>
      </c>
      <c r="L42" s="37">
        <f>$F42</f>
        <v>0</v>
      </c>
      <c r="M42" s="37">
        <f>L42*'项目预算-工时总表'!$H$4/'项目预算-工时总表'!$D$5</f>
        <v>0</v>
      </c>
      <c r="N42" s="37">
        <f>$F42</f>
        <v>0</v>
      </c>
      <c r="O42" s="37">
        <f>N42*'项目预算-工时总表'!$I$4/'项目预算-工时总表'!$D$5</f>
        <v>0</v>
      </c>
      <c r="P42" s="37">
        <f>$F42</f>
        <v>0</v>
      </c>
      <c r="Q42" s="56">
        <f>P42*'项目预算-工时总表'!$J$4/'项目预算-工时总表'!$D$5</f>
        <v>0</v>
      </c>
      <c r="R42" s="53"/>
    </row>
    <row r="43" spans="2:18" ht="15" customHeight="1" x14ac:dyDescent="0.15">
      <c r="B43" s="164"/>
      <c r="C43" s="169"/>
      <c r="D43" s="39" t="s">
        <v>93</v>
      </c>
      <c r="E43" s="39"/>
      <c r="F43" s="39"/>
      <c r="G43" s="40" t="s">
        <v>94</v>
      </c>
      <c r="H43" s="40"/>
      <c r="I43" s="40" t="s">
        <v>94</v>
      </c>
      <c r="J43" s="40"/>
      <c r="K43" s="40" t="s">
        <v>94</v>
      </c>
      <c r="L43" s="40"/>
      <c r="M43" s="40" t="s">
        <v>94</v>
      </c>
      <c r="N43" s="40"/>
      <c r="O43" s="40" t="s">
        <v>94</v>
      </c>
      <c r="P43" s="40"/>
      <c r="Q43" s="57" t="s">
        <v>94</v>
      </c>
      <c r="R43" s="53"/>
    </row>
    <row r="44" spans="2:18" ht="15" customHeight="1" x14ac:dyDescent="0.15">
      <c r="B44" s="164"/>
      <c r="C44" s="169"/>
      <c r="D44" s="39" t="s">
        <v>95</v>
      </c>
      <c r="E44" s="39"/>
      <c r="F44" s="39"/>
      <c r="G44" s="39"/>
      <c r="H44" s="39"/>
      <c r="I44" s="39"/>
      <c r="J44" s="39"/>
      <c r="K44" s="39"/>
      <c r="L44" s="39"/>
      <c r="M44" s="39"/>
      <c r="N44" s="39"/>
      <c r="O44" s="39"/>
      <c r="P44" s="39"/>
      <c r="Q44" s="50"/>
      <c r="R44" s="53"/>
    </row>
    <row r="45" spans="2:18" ht="15" customHeight="1" x14ac:dyDescent="0.15">
      <c r="B45" s="164"/>
      <c r="C45" s="168" t="s">
        <v>108</v>
      </c>
      <c r="D45" s="39" t="s">
        <v>92</v>
      </c>
      <c r="E45" s="39">
        <f>SUM(G45,I45,K45,M45,O45,Q45)</f>
        <v>0</v>
      </c>
      <c r="F45" s="39"/>
      <c r="G45" s="37">
        <f>F45*'项目预算-工时总表'!$E$4/'项目预算-工时总表'!$D$5</f>
        <v>0</v>
      </c>
      <c r="H45" s="37">
        <f>$F45</f>
        <v>0</v>
      </c>
      <c r="I45" s="37">
        <f>H45*'项目预算-工时总表'!$F$4/'项目预算-工时总表'!$D$5</f>
        <v>0</v>
      </c>
      <c r="J45" s="37">
        <f>$F45</f>
        <v>0</v>
      </c>
      <c r="K45" s="37">
        <f>J45*'项目预算-工时总表'!$G$4/'项目预算-工时总表'!$D$5</f>
        <v>0</v>
      </c>
      <c r="L45" s="37">
        <f>$F45</f>
        <v>0</v>
      </c>
      <c r="M45" s="37">
        <f>L45*'项目预算-工时总表'!$H$4/'项目预算-工时总表'!$D$5</f>
        <v>0</v>
      </c>
      <c r="N45" s="37">
        <f>$F45</f>
        <v>0</v>
      </c>
      <c r="O45" s="37">
        <f>N45*'项目预算-工时总表'!$I$4/'项目预算-工时总表'!$D$5</f>
        <v>0</v>
      </c>
      <c r="P45" s="37">
        <f>$F45</f>
        <v>0</v>
      </c>
      <c r="Q45" s="56">
        <f>P45*'项目预算-工时总表'!$J$4/'项目预算-工时总表'!$D$5</f>
        <v>0</v>
      </c>
      <c r="R45" s="53"/>
    </row>
    <row r="46" spans="2:18" ht="15" customHeight="1" x14ac:dyDescent="0.15">
      <c r="B46" s="164"/>
      <c r="C46" s="169"/>
      <c r="D46" s="39" t="s">
        <v>93</v>
      </c>
      <c r="E46" s="39"/>
      <c r="F46" s="39"/>
      <c r="G46" s="40" t="s">
        <v>94</v>
      </c>
      <c r="H46" s="40"/>
      <c r="I46" s="40" t="s">
        <v>94</v>
      </c>
      <c r="J46" s="40"/>
      <c r="K46" s="40" t="s">
        <v>94</v>
      </c>
      <c r="L46" s="40"/>
      <c r="M46" s="40" t="s">
        <v>94</v>
      </c>
      <c r="N46" s="40"/>
      <c r="O46" s="40" t="s">
        <v>94</v>
      </c>
      <c r="P46" s="40"/>
      <c r="Q46" s="57" t="s">
        <v>94</v>
      </c>
      <c r="R46" s="53"/>
    </row>
    <row r="47" spans="2:18" ht="15" customHeight="1" x14ac:dyDescent="0.15">
      <c r="B47" s="164"/>
      <c r="C47" s="170"/>
      <c r="D47" s="42" t="s">
        <v>95</v>
      </c>
      <c r="E47" s="42"/>
      <c r="F47" s="42"/>
      <c r="G47" s="42"/>
      <c r="H47" s="42"/>
      <c r="I47" s="42"/>
      <c r="J47" s="42"/>
      <c r="K47" s="42"/>
      <c r="L47" s="42"/>
      <c r="M47" s="42"/>
      <c r="N47" s="42"/>
      <c r="O47" s="42"/>
      <c r="P47" s="42"/>
      <c r="Q47" s="49"/>
      <c r="R47" s="53"/>
    </row>
    <row r="48" spans="2:18" ht="15" customHeight="1" x14ac:dyDescent="0.15">
      <c r="B48" s="164"/>
      <c r="C48" s="171" t="s">
        <v>109</v>
      </c>
      <c r="D48" s="44" t="s">
        <v>92</v>
      </c>
      <c r="E48" s="44">
        <f>SUM(G48,I48,K48,M48,O48,Q48)</f>
        <v>0</v>
      </c>
      <c r="F48" s="44"/>
      <c r="G48" s="37">
        <f>F48*'项目预算-工时总表'!$E$4/'项目预算-工时总表'!$D$5</f>
        <v>0</v>
      </c>
      <c r="H48" s="37">
        <v>0</v>
      </c>
      <c r="I48" s="37">
        <v>0</v>
      </c>
      <c r="J48" s="37">
        <f>$F48</f>
        <v>0</v>
      </c>
      <c r="K48" s="37">
        <f>J48*'项目预算-工时总表'!$G$4/'项目预算-工时总表'!$D$5</f>
        <v>0</v>
      </c>
      <c r="L48" s="37">
        <v>0</v>
      </c>
      <c r="M48" s="51">
        <v>0</v>
      </c>
      <c r="N48" s="37">
        <f>$F48</f>
        <v>0</v>
      </c>
      <c r="O48" s="37">
        <f>N48*'项目预算-工时总表'!$I$4/'项目预算-工时总表'!$D$5</f>
        <v>0</v>
      </c>
      <c r="P48" s="37">
        <f>$F48</f>
        <v>0</v>
      </c>
      <c r="Q48" s="56">
        <f>P48*'项目预算-工时总表'!$J$4/'项目预算-工时总表'!$D$5</f>
        <v>0</v>
      </c>
      <c r="R48" s="53"/>
    </row>
    <row r="49" spans="2:18" ht="15" customHeight="1" x14ac:dyDescent="0.15">
      <c r="B49" s="164"/>
      <c r="C49" s="172"/>
      <c r="D49" s="39" t="s">
        <v>93</v>
      </c>
      <c r="E49" s="39"/>
      <c r="F49" s="39"/>
      <c r="G49" s="40" t="s">
        <v>94</v>
      </c>
      <c r="H49" s="40"/>
      <c r="I49" s="40" t="s">
        <v>94</v>
      </c>
      <c r="J49" s="40"/>
      <c r="K49" s="40" t="s">
        <v>94</v>
      </c>
      <c r="L49" s="40"/>
      <c r="M49" s="40" t="s">
        <v>94</v>
      </c>
      <c r="N49" s="40"/>
      <c r="O49" s="40" t="s">
        <v>94</v>
      </c>
      <c r="P49" s="40"/>
      <c r="Q49" s="57" t="s">
        <v>94</v>
      </c>
      <c r="R49" s="53"/>
    </row>
    <row r="50" spans="2:18" ht="15" customHeight="1" x14ac:dyDescent="0.15">
      <c r="B50" s="165"/>
      <c r="C50" s="172"/>
      <c r="D50" s="46" t="s">
        <v>95</v>
      </c>
      <c r="E50" s="46"/>
      <c r="F50" s="46"/>
      <c r="G50" s="46"/>
      <c r="H50" s="46"/>
      <c r="I50" s="46"/>
      <c r="J50" s="46"/>
      <c r="K50" s="46"/>
      <c r="L50" s="46"/>
      <c r="M50" s="46"/>
      <c r="N50" s="46"/>
      <c r="O50" s="46"/>
      <c r="P50" s="52"/>
      <c r="Q50" s="52"/>
      <c r="R50" s="53"/>
    </row>
    <row r="51" spans="2:18" x14ac:dyDescent="0.15">
      <c r="B51" s="47"/>
      <c r="C51" s="47"/>
      <c r="D51" s="47"/>
      <c r="E51" s="47"/>
      <c r="F51" s="47"/>
      <c r="G51" s="47"/>
      <c r="H51" s="47"/>
      <c r="I51" s="47"/>
      <c r="J51" s="47"/>
      <c r="K51" s="47"/>
      <c r="L51" s="47"/>
      <c r="M51" s="47"/>
      <c r="N51" s="47"/>
      <c r="O51" s="47"/>
      <c r="P51" s="47"/>
      <c r="Q51" s="47"/>
    </row>
    <row r="52" spans="2:18" x14ac:dyDescent="0.15">
      <c r="B52" s="48"/>
      <c r="C52" s="48"/>
      <c r="D52" s="48"/>
      <c r="E52" s="48"/>
      <c r="F52" s="48"/>
      <c r="G52" s="48"/>
      <c r="H52" s="48"/>
      <c r="I52" s="48"/>
      <c r="J52" s="48"/>
      <c r="K52" s="48"/>
      <c r="L52" s="48"/>
      <c r="M52" s="48"/>
      <c r="N52" s="48"/>
      <c r="O52" s="48"/>
      <c r="P52" s="48"/>
      <c r="Q52" s="48"/>
    </row>
  </sheetData>
  <mergeCells count="19">
    <mergeCell ref="B11:B37"/>
    <mergeCell ref="B38:B50"/>
    <mergeCell ref="C8:C9"/>
    <mergeCell ref="C39:C41"/>
    <mergeCell ref="C42:C44"/>
    <mergeCell ref="C45:C47"/>
    <mergeCell ref="C48:C50"/>
    <mergeCell ref="B7:D7"/>
    <mergeCell ref="F7:I7"/>
    <mergeCell ref="J7:Q7"/>
    <mergeCell ref="F8:G8"/>
    <mergeCell ref="H8:I8"/>
    <mergeCell ref="J8:K8"/>
    <mergeCell ref="L8:M8"/>
    <mergeCell ref="N8:O8"/>
    <mergeCell ref="P8:Q8"/>
    <mergeCell ref="B8:B9"/>
    <mergeCell ref="D8:D9"/>
    <mergeCell ref="E8:E9"/>
  </mergeCells>
  <phoneticPr fontId="41" type="noConversion"/>
  <dataValidations count="1">
    <dataValidation type="list" allowBlank="1" showInputMessage="1" showErrorMessage="1" sqref="G12:Q12 G15:Q15 G18:I18 K18 M18:O18 Q18 G21:Q21 G24:H24 G27:Q27 G30:Q30 G33:Q33 G36:Q36 G40:Q40 G43:Q43 G46:Q46 G49:Q49">
      <formula1>"一次计入,工时分摊"</formula1>
    </dataValidation>
  </dataValidations>
  <pageMargins left="0.69930555555555596" right="0.69930555555555596" top="0.75" bottom="0.75" header="0.3" footer="0.3"/>
  <pageSetup paperSize="9" orientation="portrait"/>
  <ignoredErrors>
    <ignoredError sqref="N48:P48 J48:K48 P17 N17 L17 J17 I18:P20 P14 N14 L14 J14 O46 O43 O40 O36 O33 O30 O27 O21 O15 O12 M46 M43 M40 M36 M33 M30 M27 M21 M15 M12 K46 I46 I47:P47 K43 I43 I44:P45 K40 I40 I41:P42 K36 I36 I37:P37 K33 I33 I34:P35 K30 I30 I31:P32 K27 I27 I28:P29 K21 I21 I22:P26 K15 I15 I16:P16 K12 I12 I13:P13 O38 M38 K38 I38 I39:P39 I11:P1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showGridLines="0" workbookViewId="0">
      <selection activeCell="K9" sqref="K9"/>
    </sheetView>
  </sheetViews>
  <sheetFormatPr defaultColWidth="9" defaultRowHeight="19.5" customHeight="1" x14ac:dyDescent="0.15"/>
  <cols>
    <col min="1" max="1" width="0.625" style="14" customWidth="1"/>
    <col min="2" max="2" width="16.75" style="14" customWidth="1"/>
    <col min="3" max="3" width="22.625" style="14" customWidth="1"/>
    <col min="4" max="4" width="13.25" style="14" customWidth="1"/>
    <col min="5" max="5" width="12.375" style="15" customWidth="1"/>
    <col min="6" max="6" width="14" style="14" customWidth="1"/>
    <col min="7" max="7" width="13.125" style="14" customWidth="1"/>
    <col min="8" max="8" width="15.25" style="14" customWidth="1"/>
    <col min="9" max="9" width="11.75" style="14" customWidth="1"/>
    <col min="10" max="10" width="12.625" style="14" customWidth="1"/>
    <col min="11" max="16384" width="9" style="14"/>
  </cols>
  <sheetData>
    <row r="1" spans="2:9" ht="2.25" customHeight="1" x14ac:dyDescent="0.15"/>
    <row r="2" spans="2:9" ht="19.5" customHeight="1" x14ac:dyDescent="0.15">
      <c r="B2" s="16" t="s">
        <v>110</v>
      </c>
      <c r="C2" s="1"/>
      <c r="G2" s="17"/>
    </row>
    <row r="3" spans="2:9" ht="19.5" customHeight="1" x14ac:dyDescent="0.15">
      <c r="B3" s="18" t="s">
        <v>111</v>
      </c>
      <c r="C3" s="18" t="s">
        <v>112</v>
      </c>
      <c r="D3" s="18" t="s">
        <v>113</v>
      </c>
      <c r="E3" s="18" t="s">
        <v>114</v>
      </c>
      <c r="F3" s="18" t="s">
        <v>115</v>
      </c>
      <c r="G3" s="18" t="s">
        <v>116</v>
      </c>
      <c r="H3" s="18" t="s">
        <v>117</v>
      </c>
      <c r="I3" s="18" t="s">
        <v>118</v>
      </c>
    </row>
    <row r="4" spans="2:9" ht="19.5" customHeight="1" x14ac:dyDescent="0.15">
      <c r="B4" s="10" t="s">
        <v>69</v>
      </c>
      <c r="C4" s="104" t="s">
        <v>151</v>
      </c>
      <c r="D4" s="19">
        <v>42979</v>
      </c>
      <c r="E4" s="20">
        <v>42985</v>
      </c>
      <c r="F4" s="10" t="s">
        <v>11</v>
      </c>
      <c r="G4" s="10" t="s">
        <v>9</v>
      </c>
      <c r="H4" s="10" t="s">
        <v>120</v>
      </c>
      <c r="I4" s="10">
        <v>5</v>
      </c>
    </row>
    <row r="5" spans="2:9" ht="19.5" customHeight="1" x14ac:dyDescent="0.15">
      <c r="B5" s="10" t="s">
        <v>69</v>
      </c>
      <c r="C5" s="10" t="s">
        <v>119</v>
      </c>
      <c r="D5" s="19">
        <v>42986</v>
      </c>
      <c r="E5" s="20">
        <v>42998</v>
      </c>
      <c r="F5" s="10" t="s">
        <v>11</v>
      </c>
      <c r="G5" s="10" t="s">
        <v>9</v>
      </c>
      <c r="H5" s="10" t="s">
        <v>120</v>
      </c>
      <c r="I5" s="10">
        <v>11</v>
      </c>
    </row>
    <row r="6" spans="2:9" ht="19.5" customHeight="1" x14ac:dyDescent="0.15">
      <c r="B6" s="10" t="s">
        <v>70</v>
      </c>
      <c r="C6" s="10" t="s">
        <v>121</v>
      </c>
      <c r="D6" s="19">
        <v>42993</v>
      </c>
      <c r="E6" s="20">
        <v>43003</v>
      </c>
      <c r="F6" s="10" t="s">
        <v>11</v>
      </c>
      <c r="G6" s="10" t="s">
        <v>9</v>
      </c>
      <c r="H6" s="10" t="s">
        <v>120</v>
      </c>
      <c r="I6" s="10">
        <v>13</v>
      </c>
    </row>
    <row r="7" spans="2:9" ht="19.5" customHeight="1" x14ac:dyDescent="0.15">
      <c r="B7" s="10" t="s">
        <v>70</v>
      </c>
      <c r="C7" s="10" t="s">
        <v>122</v>
      </c>
      <c r="D7" s="19">
        <v>42993</v>
      </c>
      <c r="E7" s="20">
        <v>43003</v>
      </c>
      <c r="F7" s="10" t="s">
        <v>123</v>
      </c>
      <c r="G7" s="10" t="s">
        <v>9</v>
      </c>
      <c r="H7" s="10" t="s">
        <v>120</v>
      </c>
      <c r="I7" s="10">
        <v>7</v>
      </c>
    </row>
    <row r="8" spans="2:9" ht="19.5" customHeight="1" x14ac:dyDescent="0.15">
      <c r="B8" s="10" t="s">
        <v>71</v>
      </c>
      <c r="C8" s="10"/>
      <c r="D8" s="19">
        <v>42993</v>
      </c>
      <c r="E8" s="20">
        <v>42999</v>
      </c>
      <c r="F8" s="10" t="s">
        <v>11</v>
      </c>
      <c r="G8" s="10" t="s">
        <v>9</v>
      </c>
      <c r="H8" s="10" t="s">
        <v>120</v>
      </c>
      <c r="I8" s="10">
        <v>5</v>
      </c>
    </row>
    <row r="9" spans="2:9" ht="19.5" customHeight="1" x14ac:dyDescent="0.15">
      <c r="B9" s="10" t="s">
        <v>78</v>
      </c>
      <c r="C9" s="10" t="s">
        <v>124</v>
      </c>
      <c r="D9" s="21">
        <v>42993</v>
      </c>
      <c r="E9" s="20">
        <v>43035</v>
      </c>
      <c r="F9" s="22" t="s">
        <v>123</v>
      </c>
      <c r="G9" s="23" t="s">
        <v>9</v>
      </c>
      <c r="H9" s="23" t="s">
        <v>120</v>
      </c>
      <c r="I9" s="10">
        <v>8</v>
      </c>
    </row>
    <row r="10" spans="2:9" ht="19.5" customHeight="1" x14ac:dyDescent="0.15">
      <c r="B10" s="10" t="s">
        <v>78</v>
      </c>
      <c r="C10" s="104" t="s">
        <v>154</v>
      </c>
      <c r="D10" s="21">
        <v>43001</v>
      </c>
      <c r="E10" s="20">
        <v>43034</v>
      </c>
      <c r="F10" s="22" t="s">
        <v>123</v>
      </c>
      <c r="G10" s="23" t="s">
        <v>9</v>
      </c>
      <c r="H10" s="23" t="s">
        <v>120</v>
      </c>
      <c r="I10" s="10">
        <v>33</v>
      </c>
    </row>
    <row r="11" spans="2:9" ht="19.5" customHeight="1" x14ac:dyDescent="0.15">
      <c r="B11" s="10" t="s">
        <v>78</v>
      </c>
      <c r="C11" s="104" t="s">
        <v>152</v>
      </c>
      <c r="D11" s="21">
        <v>42993</v>
      </c>
      <c r="E11" s="20">
        <v>43000</v>
      </c>
      <c r="F11" s="22" t="s">
        <v>123</v>
      </c>
      <c r="G11" s="23" t="s">
        <v>9</v>
      </c>
      <c r="H11" s="23" t="s">
        <v>120</v>
      </c>
      <c r="I11" s="10">
        <v>19</v>
      </c>
    </row>
    <row r="12" spans="2:9" ht="19.5" customHeight="1" x14ac:dyDescent="0.15">
      <c r="B12" s="10" t="s">
        <v>78</v>
      </c>
      <c r="C12" s="104" t="s">
        <v>155</v>
      </c>
      <c r="D12" s="21">
        <v>43017</v>
      </c>
      <c r="E12" s="20">
        <v>43033</v>
      </c>
      <c r="F12" s="10" t="s">
        <v>125</v>
      </c>
      <c r="G12" s="23" t="s">
        <v>9</v>
      </c>
      <c r="H12" s="23" t="s">
        <v>120</v>
      </c>
      <c r="I12" s="10">
        <v>15</v>
      </c>
    </row>
    <row r="13" spans="2:9" ht="19.5" customHeight="1" x14ac:dyDescent="0.15">
      <c r="B13" s="10" t="s">
        <v>78</v>
      </c>
      <c r="C13" s="104" t="s">
        <v>153</v>
      </c>
      <c r="D13" s="21">
        <v>42993</v>
      </c>
      <c r="E13" s="20">
        <v>43007</v>
      </c>
      <c r="F13" s="10" t="s">
        <v>125</v>
      </c>
      <c r="G13" s="10" t="s">
        <v>9</v>
      </c>
      <c r="H13" s="10" t="s">
        <v>120</v>
      </c>
      <c r="I13" s="10">
        <v>27</v>
      </c>
    </row>
    <row r="14" spans="2:9" ht="19.5" customHeight="1" x14ac:dyDescent="0.15">
      <c r="B14" s="10" t="s">
        <v>73</v>
      </c>
      <c r="C14" s="10" t="s">
        <v>126</v>
      </c>
      <c r="D14" s="19">
        <v>43011</v>
      </c>
      <c r="E14" s="20">
        <v>43035</v>
      </c>
      <c r="F14" s="105" t="s">
        <v>156</v>
      </c>
      <c r="G14" s="10" t="s">
        <v>9</v>
      </c>
      <c r="H14" s="10" t="s">
        <v>127</v>
      </c>
      <c r="I14" s="10">
        <v>25</v>
      </c>
    </row>
    <row r="15" spans="2:9" ht="19.5" customHeight="1" x14ac:dyDescent="0.15">
      <c r="B15" s="10" t="s">
        <v>73</v>
      </c>
      <c r="C15" s="10" t="s">
        <v>128</v>
      </c>
      <c r="D15" s="24">
        <v>43035</v>
      </c>
      <c r="E15" s="20">
        <v>43040</v>
      </c>
      <c r="F15" s="10" t="s">
        <v>11</v>
      </c>
      <c r="G15" s="10" t="s">
        <v>9</v>
      </c>
      <c r="H15" s="10" t="s">
        <v>127</v>
      </c>
      <c r="I15" s="10">
        <v>5</v>
      </c>
    </row>
    <row r="16" spans="2:9" ht="19.5" customHeight="1" x14ac:dyDescent="0.15">
      <c r="B16" s="10" t="s">
        <v>74</v>
      </c>
      <c r="C16" s="10" t="s">
        <v>129</v>
      </c>
      <c r="D16" s="24">
        <v>43040</v>
      </c>
      <c r="E16" s="20">
        <v>43049</v>
      </c>
      <c r="F16" s="22" t="s">
        <v>123</v>
      </c>
      <c r="G16" s="10" t="s">
        <v>9</v>
      </c>
      <c r="H16" s="10" t="s">
        <v>127</v>
      </c>
      <c r="I16" s="10">
        <v>12</v>
      </c>
    </row>
    <row r="17" spans="2:9" ht="19.5" customHeight="1" x14ac:dyDescent="0.15">
      <c r="B17" s="25" t="s">
        <v>130</v>
      </c>
      <c r="C17" s="10"/>
      <c r="D17" s="10"/>
      <c r="E17" s="9"/>
      <c r="F17" s="10"/>
      <c r="G17" s="10"/>
      <c r="H17" s="10"/>
      <c r="I17" s="10">
        <f>SUM(I4:I16)</f>
        <v>185</v>
      </c>
    </row>
  </sheetData>
  <phoneticPr fontId="41" type="noConversion"/>
  <pageMargins left="0.69930555555555596" right="0.69930555555555596"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showGridLines="0" workbookViewId="0">
      <pane ySplit="3" topLeftCell="A4" activePane="bottomLeft" state="frozen"/>
      <selection pane="bottomLeft" activeCell="M13" sqref="M13"/>
    </sheetView>
  </sheetViews>
  <sheetFormatPr defaultColWidth="9" defaultRowHeight="15" customHeight="1" x14ac:dyDescent="0.15"/>
  <cols>
    <col min="1" max="1" width="0.5" style="2" customWidth="1"/>
    <col min="2" max="2" width="8.25" style="3" customWidth="1"/>
    <col min="3" max="3" width="13" style="3" customWidth="1"/>
    <col min="4" max="4" width="9" style="2"/>
    <col min="5" max="5" width="9" style="4"/>
    <col min="6" max="16384" width="9" style="2"/>
  </cols>
  <sheetData>
    <row r="1" spans="2:5" ht="3.75" customHeight="1" x14ac:dyDescent="0.15"/>
    <row r="2" spans="2:5" ht="12" customHeight="1" x14ac:dyDescent="0.15">
      <c r="B2" s="5"/>
      <c r="E2" s="4">
        <f>SUBTOTAL(4,E20:E794)</f>
        <v>85901</v>
      </c>
    </row>
    <row r="3" spans="2:5" s="1" customFormat="1" ht="15" customHeight="1" x14ac:dyDescent="0.15">
      <c r="B3" s="6" t="s">
        <v>131</v>
      </c>
      <c r="C3" s="6" t="s">
        <v>83</v>
      </c>
      <c r="D3" s="6" t="s">
        <v>35</v>
      </c>
      <c r="E3" s="7" t="s">
        <v>92</v>
      </c>
    </row>
    <row r="4" spans="2:5" ht="15" customHeight="1" x14ac:dyDescent="0.15">
      <c r="B4" s="8" t="s">
        <v>132</v>
      </c>
      <c r="C4" s="9" t="s">
        <v>101</v>
      </c>
      <c r="D4" s="10" t="s">
        <v>133</v>
      </c>
      <c r="E4" s="11">
        <v>100</v>
      </c>
    </row>
    <row r="5" spans="2:5" ht="15" customHeight="1" x14ac:dyDescent="0.15">
      <c r="B5" s="8" t="s">
        <v>132</v>
      </c>
      <c r="C5" s="9" t="s">
        <v>96</v>
      </c>
      <c r="D5" s="10" t="s">
        <v>96</v>
      </c>
      <c r="E5" s="11">
        <v>1480</v>
      </c>
    </row>
    <row r="6" spans="2:5" ht="15" customHeight="1" x14ac:dyDescent="0.15">
      <c r="B6" s="8" t="s">
        <v>132</v>
      </c>
      <c r="C6" s="9" t="s">
        <v>91</v>
      </c>
      <c r="D6" s="10" t="s">
        <v>91</v>
      </c>
      <c r="E6" s="11">
        <v>877</v>
      </c>
    </row>
    <row r="7" spans="2:5" ht="15" customHeight="1" x14ac:dyDescent="0.15">
      <c r="B7" s="8" t="s">
        <v>132</v>
      </c>
      <c r="C7" s="9" t="s">
        <v>102</v>
      </c>
      <c r="D7" s="10" t="s">
        <v>102</v>
      </c>
      <c r="E7" s="11">
        <v>120</v>
      </c>
    </row>
    <row r="8" spans="2:5" ht="15" customHeight="1" x14ac:dyDescent="0.15">
      <c r="B8" s="8" t="s">
        <v>132</v>
      </c>
      <c r="C8" s="9" t="s">
        <v>98</v>
      </c>
      <c r="D8" s="10" t="s">
        <v>134</v>
      </c>
      <c r="E8" s="11">
        <v>42044</v>
      </c>
    </row>
    <row r="9" spans="2:5" ht="15" customHeight="1" x14ac:dyDescent="0.15">
      <c r="B9" s="8" t="s">
        <v>132</v>
      </c>
      <c r="C9" s="9" t="s">
        <v>98</v>
      </c>
      <c r="D9" s="10" t="s">
        <v>135</v>
      </c>
      <c r="E9" s="11">
        <v>4000</v>
      </c>
    </row>
    <row r="10" spans="2:5" ht="15" customHeight="1" x14ac:dyDescent="0.15">
      <c r="B10" s="8" t="s">
        <v>132</v>
      </c>
      <c r="C10" s="9" t="s">
        <v>98</v>
      </c>
      <c r="D10" s="10" t="s">
        <v>136</v>
      </c>
      <c r="E10" s="11">
        <v>4250</v>
      </c>
    </row>
    <row r="11" spans="2:5" ht="15" customHeight="1" x14ac:dyDescent="0.15">
      <c r="B11" s="8" t="s">
        <v>132</v>
      </c>
      <c r="C11" s="9" t="s">
        <v>98</v>
      </c>
      <c r="D11" s="10" t="s">
        <v>137</v>
      </c>
      <c r="E11" s="11">
        <v>1968</v>
      </c>
    </row>
    <row r="12" spans="2:5" ht="15" customHeight="1" x14ac:dyDescent="0.15">
      <c r="B12" s="8" t="s">
        <v>132</v>
      </c>
      <c r="C12" s="9" t="s">
        <v>103</v>
      </c>
      <c r="D12" s="10" t="s">
        <v>103</v>
      </c>
      <c r="E12" s="11">
        <v>8760</v>
      </c>
    </row>
    <row r="13" spans="2:5" ht="15" customHeight="1" x14ac:dyDescent="0.15">
      <c r="B13" s="8" t="s">
        <v>132</v>
      </c>
      <c r="C13" s="9" t="s">
        <v>98</v>
      </c>
      <c r="D13" s="10" t="s">
        <v>138</v>
      </c>
      <c r="E13" s="11">
        <v>450</v>
      </c>
    </row>
    <row r="14" spans="2:5" ht="15" customHeight="1" x14ac:dyDescent="0.15">
      <c r="B14" s="8" t="s">
        <v>132</v>
      </c>
      <c r="C14" s="9" t="s">
        <v>98</v>
      </c>
      <c r="D14" s="10" t="s">
        <v>139</v>
      </c>
      <c r="E14" s="11">
        <v>360</v>
      </c>
    </row>
    <row r="15" spans="2:5" ht="15" customHeight="1" x14ac:dyDescent="0.15">
      <c r="B15" s="8" t="s">
        <v>132</v>
      </c>
      <c r="C15" s="9" t="s">
        <v>97</v>
      </c>
      <c r="D15" s="10" t="s">
        <v>97</v>
      </c>
      <c r="E15" s="11">
        <v>300</v>
      </c>
    </row>
    <row r="16" spans="2:5" ht="15" customHeight="1" x14ac:dyDescent="0.15">
      <c r="B16" s="8" t="s">
        <v>132</v>
      </c>
      <c r="C16" s="9" t="s">
        <v>99</v>
      </c>
      <c r="D16" s="10" t="s">
        <v>99</v>
      </c>
      <c r="E16" s="11">
        <v>264</v>
      </c>
    </row>
    <row r="17" spans="2:5" ht="15" customHeight="1" x14ac:dyDescent="0.15">
      <c r="B17" s="8" t="s">
        <v>132</v>
      </c>
      <c r="C17" s="9" t="s">
        <v>98</v>
      </c>
      <c r="D17" s="10" t="s">
        <v>140</v>
      </c>
      <c r="E17" s="11">
        <v>326</v>
      </c>
    </row>
    <row r="18" spans="2:5" ht="15" customHeight="1" x14ac:dyDescent="0.15">
      <c r="B18" s="8" t="s">
        <v>132</v>
      </c>
      <c r="C18" s="9" t="s">
        <v>98</v>
      </c>
      <c r="D18" s="10" t="s">
        <v>141</v>
      </c>
      <c r="E18" s="11">
        <v>235</v>
      </c>
    </row>
    <row r="19" spans="2:5" ht="15" customHeight="1" x14ac:dyDescent="0.15">
      <c r="B19" s="8" t="s">
        <v>132</v>
      </c>
      <c r="C19" s="9" t="s">
        <v>98</v>
      </c>
      <c r="D19" s="10" t="s">
        <v>142</v>
      </c>
      <c r="E19" s="11">
        <v>2000</v>
      </c>
    </row>
    <row r="20" spans="2:5" ht="15" customHeight="1" x14ac:dyDescent="0.15">
      <c r="B20" s="8" t="s">
        <v>132</v>
      </c>
      <c r="C20" s="8" t="s">
        <v>98</v>
      </c>
      <c r="D20" s="10" t="s">
        <v>143</v>
      </c>
      <c r="E20" s="11">
        <v>4500</v>
      </c>
    </row>
    <row r="21" spans="2:5" ht="15" customHeight="1" x14ac:dyDescent="0.15">
      <c r="B21" s="8" t="s">
        <v>132</v>
      </c>
      <c r="C21" s="8" t="s">
        <v>98</v>
      </c>
      <c r="D21" s="12" t="s">
        <v>144</v>
      </c>
      <c r="E21" s="13">
        <v>13867</v>
      </c>
    </row>
    <row r="22" spans="2:5" ht="15" customHeight="1" x14ac:dyDescent="0.15">
      <c r="E22" s="4">
        <f>SUM(E4:E21)</f>
        <v>85901</v>
      </c>
    </row>
  </sheetData>
  <phoneticPr fontId="41" type="noConversion"/>
  <dataValidations count="1">
    <dataValidation type="list" allowBlank="1" showInputMessage="1" showErrorMessage="1" sqref="C20:C21">
      <formula1>"人工成本,折旧费,小车费用,办公费,电话费-个人,差旅费,误餐费,研制开发费"</formula1>
    </dataValidation>
  </dataValidations>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sqref="A1:K1"/>
    </sheetView>
  </sheetViews>
  <sheetFormatPr defaultColWidth="9" defaultRowHeight="19.5" customHeight="1" x14ac:dyDescent="0.15"/>
  <cols>
    <col min="1" max="1" width="6.625" style="107" customWidth="1"/>
    <col min="2" max="2" width="14" style="135" customWidth="1"/>
    <col min="3" max="3" width="28" style="136" customWidth="1"/>
    <col min="4" max="4" width="44.25" style="137" customWidth="1"/>
    <col min="5" max="5" width="14.875" style="137" customWidth="1"/>
    <col min="6" max="6" width="11.375" style="138" customWidth="1"/>
    <col min="7" max="7" width="13.5" style="139" customWidth="1"/>
    <col min="8" max="8" width="13.25" style="140" customWidth="1"/>
    <col min="9" max="9" width="9.625" style="140" customWidth="1"/>
    <col min="10" max="10" width="13.25" style="140" customWidth="1"/>
    <col min="11" max="11" width="27.625" style="141" bestFit="1" customWidth="1"/>
    <col min="12" max="16384" width="9" style="107"/>
  </cols>
  <sheetData>
    <row r="1" spans="1:11" ht="47.25" customHeight="1" x14ac:dyDescent="0.15">
      <c r="A1" s="174" t="s">
        <v>159</v>
      </c>
      <c r="B1" s="174"/>
      <c r="C1" s="174"/>
      <c r="D1" s="174"/>
      <c r="E1" s="174"/>
      <c r="F1" s="174"/>
      <c r="G1" s="174"/>
      <c r="H1" s="174"/>
      <c r="I1" s="174"/>
      <c r="J1" s="174"/>
      <c r="K1" s="174"/>
    </row>
    <row r="2" spans="1:11" ht="19.5" customHeight="1" x14ac:dyDescent="0.15">
      <c r="A2" s="108" t="s">
        <v>66</v>
      </c>
      <c r="B2" s="108" t="s">
        <v>160</v>
      </c>
      <c r="C2" s="108" t="s">
        <v>161</v>
      </c>
      <c r="D2" s="108" t="s">
        <v>162</v>
      </c>
      <c r="E2" s="108" t="s">
        <v>163</v>
      </c>
      <c r="F2" s="109" t="s">
        <v>164</v>
      </c>
      <c r="G2" s="110" t="s">
        <v>165</v>
      </c>
      <c r="H2" s="111" t="s">
        <v>166</v>
      </c>
      <c r="I2" s="111" t="s">
        <v>167</v>
      </c>
      <c r="J2" s="111" t="s">
        <v>168</v>
      </c>
      <c r="K2" s="112" t="s">
        <v>169</v>
      </c>
    </row>
    <row r="3" spans="1:11" ht="19.5" customHeight="1" x14ac:dyDescent="0.15">
      <c r="A3" s="113"/>
      <c r="B3" s="175" t="s">
        <v>152</v>
      </c>
      <c r="C3" s="178" t="s">
        <v>170</v>
      </c>
      <c r="D3" s="114" t="s">
        <v>171</v>
      </c>
      <c r="E3" s="114"/>
      <c r="F3" s="109">
        <v>3</v>
      </c>
      <c r="G3" s="115">
        <v>43000</v>
      </c>
      <c r="H3" s="116"/>
      <c r="I3" s="117" t="s">
        <v>172</v>
      </c>
      <c r="J3" s="116"/>
      <c r="K3" s="118" t="s">
        <v>173</v>
      </c>
    </row>
    <row r="4" spans="1:11" ht="19.5" customHeight="1" x14ac:dyDescent="0.15">
      <c r="A4" s="113"/>
      <c r="B4" s="176"/>
      <c r="C4" s="179"/>
      <c r="D4" s="114" t="s">
        <v>174</v>
      </c>
      <c r="E4" s="114"/>
      <c r="F4" s="109">
        <v>3</v>
      </c>
      <c r="G4" s="115">
        <v>43000</v>
      </c>
      <c r="H4" s="119"/>
      <c r="I4" s="117" t="s">
        <v>172</v>
      </c>
      <c r="J4" s="119"/>
      <c r="K4" s="118" t="s">
        <v>175</v>
      </c>
    </row>
    <row r="5" spans="1:11" ht="14.25" x14ac:dyDescent="0.15">
      <c r="A5" s="113"/>
      <c r="B5" s="176"/>
      <c r="C5" s="179"/>
      <c r="D5" s="114" t="s">
        <v>176</v>
      </c>
      <c r="E5" s="114"/>
      <c r="F5" s="109">
        <v>2</v>
      </c>
      <c r="G5" s="115">
        <v>43000</v>
      </c>
      <c r="H5" s="120"/>
      <c r="I5" s="117" t="s">
        <v>172</v>
      </c>
      <c r="J5" s="120"/>
      <c r="K5" s="118" t="s">
        <v>177</v>
      </c>
    </row>
    <row r="6" spans="1:11" ht="14.25" x14ac:dyDescent="0.15">
      <c r="A6" s="113"/>
      <c r="B6" s="176"/>
      <c r="C6" s="180"/>
      <c r="D6" s="114" t="s">
        <v>178</v>
      </c>
      <c r="E6" s="114"/>
      <c r="F6" s="109">
        <v>2</v>
      </c>
      <c r="G6" s="115">
        <v>43000</v>
      </c>
      <c r="H6" s="121"/>
      <c r="I6" s="117" t="s">
        <v>172</v>
      </c>
      <c r="J6" s="121"/>
      <c r="K6" s="118" t="s">
        <v>179</v>
      </c>
    </row>
    <row r="7" spans="1:11" ht="14.25" x14ac:dyDescent="0.15">
      <c r="A7" s="113"/>
      <c r="B7" s="176"/>
      <c r="C7" s="181" t="s">
        <v>180</v>
      </c>
      <c r="D7" s="114" t="s">
        <v>181</v>
      </c>
      <c r="E7" s="114"/>
      <c r="F7" s="109">
        <v>4</v>
      </c>
      <c r="G7" s="115">
        <v>42997</v>
      </c>
      <c r="H7" s="122"/>
      <c r="I7" s="117" t="s">
        <v>172</v>
      </c>
      <c r="J7" s="122"/>
      <c r="K7" s="123"/>
    </row>
    <row r="8" spans="1:11" ht="19.5" customHeight="1" x14ac:dyDescent="0.15">
      <c r="A8" s="113"/>
      <c r="B8" s="176"/>
      <c r="C8" s="182"/>
      <c r="D8" s="114" t="s">
        <v>182</v>
      </c>
      <c r="E8" s="114"/>
      <c r="F8" s="109">
        <v>4</v>
      </c>
      <c r="G8" s="115">
        <v>42997</v>
      </c>
      <c r="H8" s="122"/>
      <c r="I8" s="117" t="s">
        <v>172</v>
      </c>
      <c r="J8" s="122"/>
      <c r="K8" s="124"/>
    </row>
    <row r="9" spans="1:11" ht="14.25" x14ac:dyDescent="0.15">
      <c r="A9" s="113"/>
      <c r="B9" s="176"/>
      <c r="C9" s="125" t="s">
        <v>183</v>
      </c>
      <c r="D9" s="114" t="s">
        <v>184</v>
      </c>
      <c r="E9" s="114"/>
      <c r="F9" s="109">
        <v>5</v>
      </c>
      <c r="G9" s="115">
        <v>42998</v>
      </c>
      <c r="H9" s="122"/>
      <c r="I9" s="117" t="s">
        <v>172</v>
      </c>
      <c r="J9" s="122"/>
      <c r="K9" s="123"/>
    </row>
    <row r="10" spans="1:11" ht="14.25" x14ac:dyDescent="0.15">
      <c r="A10" s="113"/>
      <c r="B10" s="177"/>
      <c r="C10" s="125" t="s">
        <v>185</v>
      </c>
      <c r="D10" s="114" t="s">
        <v>186</v>
      </c>
      <c r="E10" s="114"/>
      <c r="F10" s="109">
        <v>3</v>
      </c>
      <c r="G10" s="115">
        <v>42999</v>
      </c>
      <c r="H10" s="122"/>
      <c r="I10" s="117" t="s">
        <v>172</v>
      </c>
      <c r="J10" s="122"/>
      <c r="K10" s="123"/>
    </row>
    <row r="11" spans="1:11" ht="27" x14ac:dyDescent="0.15">
      <c r="A11" s="113"/>
      <c r="B11" s="126" t="s">
        <v>187</v>
      </c>
      <c r="C11" s="125" t="s">
        <v>188</v>
      </c>
      <c r="D11" s="114" t="s">
        <v>189</v>
      </c>
      <c r="E11" s="114"/>
      <c r="F11" s="109">
        <v>23</v>
      </c>
      <c r="G11" s="115">
        <v>43034</v>
      </c>
      <c r="H11" s="122"/>
      <c r="I11" s="117" t="s">
        <v>172</v>
      </c>
      <c r="J11" s="122"/>
      <c r="K11" s="123"/>
    </row>
    <row r="12" spans="1:11" ht="27" x14ac:dyDescent="0.15">
      <c r="A12" s="113"/>
      <c r="B12" s="173" t="s">
        <v>155</v>
      </c>
      <c r="C12" s="125" t="s">
        <v>190</v>
      </c>
      <c r="D12" s="114" t="s">
        <v>191</v>
      </c>
      <c r="E12" s="114"/>
      <c r="F12" s="109">
        <v>6</v>
      </c>
      <c r="G12" s="115">
        <v>43020</v>
      </c>
      <c r="H12" s="109"/>
      <c r="I12" s="127" t="s">
        <v>192</v>
      </c>
      <c r="J12" s="109"/>
      <c r="K12" s="128" t="s">
        <v>193</v>
      </c>
    </row>
    <row r="13" spans="1:11" ht="27" x14ac:dyDescent="0.15">
      <c r="A13" s="113"/>
      <c r="B13" s="173"/>
      <c r="C13" s="125" t="s">
        <v>194</v>
      </c>
      <c r="D13" s="114" t="s">
        <v>195</v>
      </c>
      <c r="E13" s="114"/>
      <c r="F13" s="109">
        <v>7</v>
      </c>
      <c r="G13" s="115">
        <v>43026</v>
      </c>
      <c r="H13" s="109"/>
      <c r="I13" s="127" t="s">
        <v>192</v>
      </c>
      <c r="J13" s="109"/>
      <c r="K13" s="128" t="s">
        <v>196</v>
      </c>
    </row>
    <row r="14" spans="1:11" ht="27" x14ac:dyDescent="0.15">
      <c r="A14" s="113"/>
      <c r="B14" s="173"/>
      <c r="C14" s="125" t="s">
        <v>197</v>
      </c>
      <c r="D14" s="114" t="s">
        <v>198</v>
      </c>
      <c r="E14" s="114"/>
      <c r="F14" s="109">
        <v>11</v>
      </c>
      <c r="G14" s="115">
        <v>43033</v>
      </c>
      <c r="H14" s="109"/>
      <c r="I14" s="127" t="s">
        <v>192</v>
      </c>
      <c r="J14" s="109"/>
      <c r="K14" s="128"/>
    </row>
    <row r="15" spans="1:11" ht="19.5" customHeight="1" x14ac:dyDescent="0.15">
      <c r="A15" s="129"/>
      <c r="B15" s="173" t="s">
        <v>153</v>
      </c>
      <c r="C15" s="130" t="s">
        <v>199</v>
      </c>
      <c r="D15" s="114" t="s">
        <v>200</v>
      </c>
      <c r="E15" s="114"/>
      <c r="F15" s="109">
        <v>6</v>
      </c>
      <c r="G15" s="115">
        <v>43007</v>
      </c>
      <c r="H15" s="131"/>
      <c r="I15" s="127" t="s">
        <v>192</v>
      </c>
      <c r="J15" s="131"/>
      <c r="K15" s="128"/>
    </row>
    <row r="16" spans="1:11" ht="19.5" customHeight="1" x14ac:dyDescent="0.15">
      <c r="A16" s="129"/>
      <c r="B16" s="173"/>
      <c r="C16" s="130" t="s">
        <v>201</v>
      </c>
      <c r="D16" s="114" t="s">
        <v>202</v>
      </c>
      <c r="E16" s="114"/>
      <c r="F16" s="109">
        <v>6</v>
      </c>
      <c r="G16" s="115">
        <v>43001</v>
      </c>
      <c r="H16" s="131"/>
      <c r="I16" s="127" t="s">
        <v>192</v>
      </c>
      <c r="J16" s="131"/>
      <c r="K16" s="128"/>
    </row>
    <row r="17" spans="1:11" ht="19.5" customHeight="1" x14ac:dyDescent="0.15">
      <c r="A17" s="129"/>
      <c r="B17" s="173"/>
      <c r="C17" s="130" t="s">
        <v>203</v>
      </c>
      <c r="D17" s="114" t="s">
        <v>204</v>
      </c>
      <c r="E17" s="114"/>
      <c r="F17" s="109">
        <v>4</v>
      </c>
      <c r="G17" s="115">
        <v>42997</v>
      </c>
      <c r="H17" s="122"/>
      <c r="I17" s="127" t="s">
        <v>192</v>
      </c>
      <c r="J17" s="122"/>
      <c r="K17" s="124"/>
    </row>
    <row r="18" spans="1:11" ht="19.5" customHeight="1" x14ac:dyDescent="0.15">
      <c r="A18" s="129"/>
      <c r="B18" s="173"/>
      <c r="C18" s="130" t="s">
        <v>205</v>
      </c>
      <c r="D18" s="114" t="s">
        <v>206</v>
      </c>
      <c r="E18" s="114"/>
      <c r="F18" s="109">
        <v>5</v>
      </c>
      <c r="G18" s="115">
        <v>43000</v>
      </c>
      <c r="H18" s="122"/>
      <c r="I18" s="127" t="s">
        <v>192</v>
      </c>
      <c r="J18" s="122"/>
      <c r="K18" s="124"/>
    </row>
    <row r="19" spans="1:11" ht="19.5" customHeight="1" x14ac:dyDescent="0.15">
      <c r="A19" s="132"/>
      <c r="B19" s="173"/>
      <c r="C19" s="130" t="s">
        <v>207</v>
      </c>
      <c r="D19" s="133" t="s">
        <v>208</v>
      </c>
      <c r="E19" s="133"/>
      <c r="F19" s="109">
        <v>4</v>
      </c>
      <c r="G19" s="115">
        <v>43000</v>
      </c>
      <c r="H19" s="122"/>
      <c r="I19" s="127" t="s">
        <v>192</v>
      </c>
      <c r="J19" s="122"/>
      <c r="K19" s="134"/>
    </row>
    <row r="20" spans="1:11" ht="19.5" customHeight="1" x14ac:dyDescent="0.15">
      <c r="A20" s="132"/>
      <c r="B20" s="173"/>
      <c r="C20" s="130" t="s">
        <v>209</v>
      </c>
      <c r="D20" s="133" t="s">
        <v>210</v>
      </c>
      <c r="E20" s="133"/>
      <c r="F20" s="109">
        <v>4</v>
      </c>
      <c r="G20" s="115">
        <v>43002</v>
      </c>
      <c r="H20" s="122"/>
      <c r="I20" s="127" t="s">
        <v>192</v>
      </c>
      <c r="J20" s="122"/>
      <c r="K20" s="134"/>
    </row>
  </sheetData>
  <sheetProtection formatCells="0" formatColumns="0" formatRows="0" insertColumns="0" insertRows="0" insertHyperlinks="0" deleteColumns="0" deleteRows="0" sort="0" autoFilter="0" pivotTables="0"/>
  <mergeCells count="6">
    <mergeCell ref="B15:B20"/>
    <mergeCell ref="A1:K1"/>
    <mergeCell ref="B3:B10"/>
    <mergeCell ref="C3:C6"/>
    <mergeCell ref="C7:C8"/>
    <mergeCell ref="B12:B14"/>
  </mergeCells>
  <phoneticPr fontId="41" type="noConversion"/>
  <pageMargins left="1.1013888888888901" right="0.35416666666666702" top="0.62916666666666698"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项目封面</vt:lpstr>
      <vt:lpstr>项目控制页</vt:lpstr>
      <vt:lpstr>说明</vt:lpstr>
      <vt:lpstr>项目属性</vt:lpstr>
      <vt:lpstr>项目预算-费用总表</vt:lpstr>
      <vt:lpstr>项目预算-工时总表</vt:lpstr>
      <vt:lpstr>费用-发票管理平台V1.0</vt:lpstr>
      <vt:lpstr>工时-发票管理平台V1.0</vt:lpstr>
      <vt:lpstr>发票管理平台V1.0预算</vt:lpstr>
      <vt:lpstr>功能列表及项目计划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zengww</cp:lastModifiedBy>
  <cp:lastPrinted>2017-10-23T06:18:00Z</cp:lastPrinted>
  <dcterms:created xsi:type="dcterms:W3CDTF">2017-09-13T03:05:00Z</dcterms:created>
  <dcterms:modified xsi:type="dcterms:W3CDTF">2018-01-18T03:13:58Z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