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827"/>
  <workbookPr defaultThemeVersion="124226"/>
  <mc:AlternateContent xmlns:mc="http://schemas.openxmlformats.org/markup-compatibility/2006">
    <mc:Choice Requires="x15">
      <x15ac:absPath xmlns:x15ac="http://schemas.microsoft.com/office/spreadsheetml/2010/11/ac" url="D:\svn\svn_work\QA\CMMI\湖南航天信息有限公司\评审项目\P3-微信自助办理业务系统\010  开发库\020  计划\010  项目计划\"/>
    </mc:Choice>
  </mc:AlternateContent>
  <bookViews>
    <workbookView xWindow="600" yWindow="90" windowWidth="19395" windowHeight="9180" tabRatio="860"/>
  </bookViews>
  <sheets>
    <sheet name="项目封面" sheetId="51" r:id="rId1"/>
    <sheet name="项目控制页" sheetId="52" r:id="rId2"/>
    <sheet name="说明" sheetId="53" r:id="rId3"/>
    <sheet name="项目属性" sheetId="54" r:id="rId4"/>
    <sheet name="项目预算-费用总表" sheetId="2" r:id="rId5"/>
    <sheet name="项目预算-工时总表" sheetId="33" r:id="rId6"/>
    <sheet name="费用-微信自助办理业务系统" sheetId="9" r:id="rId7"/>
    <sheet name="工时-微信自助办理业务系统" sheetId="4" r:id="rId8"/>
    <sheet name="微信自助办理业务系统预算" sheetId="13" r:id="rId9"/>
    <sheet name="功能列表及项目计划" sheetId="55" r:id="rId10"/>
  </sheets>
  <definedNames>
    <definedName name="_xlnm._FilterDatabase" localSheetId="6" hidden="1">'费用-微信自助办理业务系统'!$B$10:$R$50</definedName>
    <definedName name="_xlnm._FilterDatabase" localSheetId="7" hidden="1">'工时-微信自助办理业务系统'!$B$3:$I$18</definedName>
    <definedName name="_xlnm._FilterDatabase" localSheetId="8" hidden="1">微信自助办理业务系统预算!$A$3:$G$21</definedName>
  </definedNames>
  <calcPr calcId="162913"/>
</workbook>
</file>

<file path=xl/calcChain.xml><?xml version="1.0" encoding="utf-8"?>
<calcChain xmlns="http://schemas.openxmlformats.org/spreadsheetml/2006/main">
  <c r="E22" i="13" l="1"/>
  <c r="E2" i="13" s="1"/>
  <c r="D4" i="33" l="1"/>
  <c r="I18" i="4"/>
  <c r="F35" i="9" l="1"/>
  <c r="J35" i="9" s="1"/>
  <c r="F32" i="9"/>
  <c r="J32" i="9" s="1"/>
  <c r="F29" i="9"/>
  <c r="N29" i="9" s="1"/>
  <c r="F26" i="9"/>
  <c r="N26" i="9" s="1"/>
  <c r="F23" i="9"/>
  <c r="L23" i="9" s="1"/>
  <c r="F20" i="9"/>
  <c r="J20" i="9" s="1"/>
  <c r="F17" i="9"/>
  <c r="J17" i="9" s="1"/>
  <c r="F14" i="9"/>
  <c r="P14" i="9" s="1"/>
  <c r="F11" i="9"/>
  <c r="N11" i="9" s="1"/>
  <c r="P48" i="9"/>
  <c r="P45" i="9"/>
  <c r="P42" i="9"/>
  <c r="P39" i="9"/>
  <c r="L45" i="9"/>
  <c r="L42" i="9"/>
  <c r="L39" i="9"/>
  <c r="N48" i="9"/>
  <c r="N45" i="9"/>
  <c r="N42" i="9"/>
  <c r="N39" i="9"/>
  <c r="J48" i="9"/>
  <c r="J45" i="9"/>
  <c r="J42" i="9"/>
  <c r="J39" i="9"/>
  <c r="H45" i="9"/>
  <c r="H42" i="9"/>
  <c r="H39" i="9"/>
  <c r="H32" i="9" l="1"/>
  <c r="L32" i="9"/>
  <c r="G5" i="33"/>
  <c r="J5" i="33"/>
  <c r="F5" i="33"/>
  <c r="H5" i="33"/>
  <c r="E5" i="33"/>
  <c r="I5" i="33"/>
  <c r="L26" i="9"/>
  <c r="P26" i="9"/>
  <c r="H26" i="9"/>
  <c r="L20" i="9"/>
  <c r="P32" i="9"/>
  <c r="N32" i="9"/>
  <c r="H35" i="9"/>
  <c r="N35" i="9"/>
  <c r="L35" i="9"/>
  <c r="P35" i="9"/>
  <c r="H29" i="9"/>
  <c r="J29" i="9"/>
  <c r="L29" i="9"/>
  <c r="P29" i="9"/>
  <c r="J26" i="9"/>
  <c r="H23" i="9"/>
  <c r="N23" i="9"/>
  <c r="J23" i="9"/>
  <c r="P23" i="9"/>
  <c r="H20" i="9"/>
  <c r="N20" i="9"/>
  <c r="P20" i="9"/>
  <c r="L17" i="9"/>
  <c r="H17" i="9"/>
  <c r="P17" i="9"/>
  <c r="N17" i="9"/>
  <c r="H14" i="9"/>
  <c r="J14" i="9"/>
  <c r="N14" i="9"/>
  <c r="L14" i="9"/>
  <c r="H11" i="9"/>
  <c r="P11" i="9"/>
  <c r="L11" i="9"/>
  <c r="J11" i="9"/>
  <c r="D5" i="33" l="1"/>
  <c r="O17" i="9" l="1"/>
  <c r="Q17" i="9"/>
  <c r="K17" i="9"/>
  <c r="M17" i="9"/>
  <c r="G17" i="9"/>
  <c r="I17" i="9"/>
  <c r="Q14" i="9"/>
  <c r="G14" i="9"/>
  <c r="M14" i="9"/>
  <c r="O14" i="9"/>
  <c r="I14" i="9"/>
  <c r="K14" i="9"/>
  <c r="G11" i="9"/>
  <c r="E17" i="9" l="1"/>
  <c r="I35" i="9" l="1"/>
  <c r="Q48" i="9"/>
  <c r="O26" i="9"/>
  <c r="K48" i="9"/>
  <c r="M20" i="9"/>
  <c r="I20" i="9"/>
  <c r="K35" i="9"/>
  <c r="K26" i="9"/>
  <c r="Q35" i="9"/>
  <c r="I32" i="9"/>
  <c r="M29" i="9"/>
  <c r="I26" i="9"/>
  <c r="K29" i="9"/>
  <c r="Q42" i="9"/>
  <c r="I23" i="9"/>
  <c r="M35" i="9"/>
  <c r="O45" i="9"/>
  <c r="I29" i="9"/>
  <c r="O23" i="9"/>
  <c r="M45" i="9"/>
  <c r="M26" i="9"/>
  <c r="K45" i="9"/>
  <c r="M23" i="9"/>
  <c r="I45" i="9"/>
  <c r="M42" i="9"/>
  <c r="Q23" i="9"/>
  <c r="O35" i="9"/>
  <c r="Q20" i="9"/>
  <c r="Q32" i="9"/>
  <c r="O29" i="9"/>
  <c r="O42" i="9"/>
  <c r="O20" i="9"/>
  <c r="K23" i="9"/>
  <c r="I42" i="9"/>
  <c r="O32" i="9"/>
  <c r="Q29" i="9"/>
  <c r="K42" i="9"/>
  <c r="M32" i="9"/>
  <c r="O48" i="9"/>
  <c r="K32" i="9"/>
  <c r="Q26" i="9"/>
  <c r="K20" i="9"/>
  <c r="M39" i="9"/>
  <c r="Q45" i="9"/>
  <c r="O39" i="9"/>
  <c r="O11" i="9"/>
  <c r="Q39" i="9"/>
  <c r="G32" i="9"/>
  <c r="G35" i="9"/>
  <c r="K39" i="9"/>
  <c r="G48" i="9"/>
  <c r="K11" i="9"/>
  <c r="G29" i="9"/>
  <c r="G23" i="9"/>
  <c r="I11" i="9"/>
  <c r="Q11" i="9"/>
  <c r="G45" i="9"/>
  <c r="G20" i="9"/>
  <c r="I39" i="9"/>
  <c r="G26" i="9"/>
  <c r="M11" i="9"/>
  <c r="G42" i="9"/>
  <c r="G39" i="9"/>
  <c r="E45" i="9" l="1"/>
  <c r="O38" i="9"/>
  <c r="O10" i="9" s="1"/>
  <c r="J4" i="2" s="1"/>
  <c r="G38" i="9"/>
  <c r="G10" i="9" s="1"/>
  <c r="F4" i="2" s="1"/>
  <c r="E42" i="9"/>
  <c r="M10" i="9"/>
  <c r="I4" i="2" s="1"/>
  <c r="I38" i="9"/>
  <c r="I10" i="9" s="1"/>
  <c r="G4" i="2" s="1"/>
  <c r="E35" i="9"/>
  <c r="E48" i="9"/>
  <c r="E32" i="9"/>
  <c r="Q38" i="9"/>
  <c r="Q10" i="9" s="1"/>
  <c r="K4" i="2" s="1"/>
  <c r="E26" i="9"/>
  <c r="E29" i="9"/>
  <c r="E20" i="9"/>
  <c r="E23" i="9"/>
  <c r="K38" i="9"/>
  <c r="K10" i="9" s="1"/>
  <c r="H4" i="2" s="1"/>
  <c r="E14" i="9"/>
  <c r="E11" i="9"/>
  <c r="E39" i="9"/>
  <c r="E4" i="2" l="1"/>
  <c r="E38" i="9"/>
  <c r="E10" i="9" s="1"/>
</calcChain>
</file>

<file path=xl/comments1.xml><?xml version="1.0" encoding="utf-8"?>
<comments xmlns="http://schemas.openxmlformats.org/spreadsheetml/2006/main">
  <authors>
    <author>作者</author>
  </authors>
  <commentList>
    <comment ref="A10" authorId="0" shapeId="0">
      <text>
        <r>
          <rPr>
            <b/>
            <sz val="9"/>
            <rFont val="宋体"/>
            <family val="3"/>
            <charset val="134"/>
          </rPr>
          <t>注：每种软件类型都有它自已的劳动率，具有不同的开发成本。</t>
        </r>
        <r>
          <rPr>
            <sz val="9"/>
            <rFont val="宋体"/>
            <family val="3"/>
            <charset val="134"/>
          </rPr>
          <t xml:space="preserve">
</t>
        </r>
      </text>
    </comment>
  </commentList>
</comments>
</file>

<file path=xl/sharedStrings.xml><?xml version="1.0" encoding="utf-8"?>
<sst xmlns="http://schemas.openxmlformats.org/spreadsheetml/2006/main" count="470" uniqueCount="236">
  <si>
    <t>项目名称</t>
    <phoneticPr fontId="1" type="noConversion"/>
  </si>
  <si>
    <t>部门</t>
    <phoneticPr fontId="1" type="noConversion"/>
  </si>
  <si>
    <t>研发阶段</t>
    <phoneticPr fontId="1" type="noConversion"/>
  </si>
  <si>
    <t>基本信息</t>
    <phoneticPr fontId="1" type="noConversion"/>
  </si>
  <si>
    <t>项目规划阶段</t>
    <phoneticPr fontId="1" type="noConversion"/>
  </si>
  <si>
    <t>姓名</t>
    <phoneticPr fontId="1" type="noConversion"/>
  </si>
  <si>
    <t>职位</t>
    <phoneticPr fontId="1" type="noConversion"/>
  </si>
  <si>
    <t>阶段</t>
    <phoneticPr fontId="1" type="noConversion"/>
  </si>
  <si>
    <t>归属部门</t>
    <phoneticPr fontId="1" type="noConversion"/>
  </si>
  <si>
    <t>分析设计阶段</t>
    <phoneticPr fontId="1" type="noConversion"/>
  </si>
  <si>
    <t>实施交付阶段</t>
    <phoneticPr fontId="1" type="noConversion"/>
  </si>
  <si>
    <t>持续支持阶段</t>
    <phoneticPr fontId="1" type="noConversion"/>
  </si>
  <si>
    <t>总计</t>
    <phoneticPr fontId="1" type="noConversion"/>
  </si>
  <si>
    <t>项目阶段</t>
    <phoneticPr fontId="1" type="noConversion"/>
  </si>
  <si>
    <t>差旅费</t>
    <phoneticPr fontId="1" type="noConversion"/>
  </si>
  <si>
    <t>误餐费</t>
    <phoneticPr fontId="1" type="noConversion"/>
  </si>
  <si>
    <t>折旧费</t>
    <phoneticPr fontId="1" type="noConversion"/>
  </si>
  <si>
    <t>内部费用</t>
    <phoneticPr fontId="1" type="noConversion"/>
  </si>
  <si>
    <t>人工成本</t>
    <phoneticPr fontId="1" type="noConversion"/>
  </si>
  <si>
    <t>规划阶段</t>
    <phoneticPr fontId="1" type="noConversion"/>
  </si>
  <si>
    <t>分类</t>
    <phoneticPr fontId="1" type="noConversion"/>
  </si>
  <si>
    <t>费用明细</t>
    <phoneticPr fontId="1" type="noConversion"/>
  </si>
  <si>
    <t>外部费用</t>
    <phoneticPr fontId="1" type="noConversion"/>
  </si>
  <si>
    <t>外采工具</t>
    <phoneticPr fontId="1" type="noConversion"/>
  </si>
  <si>
    <t>开始时间</t>
    <phoneticPr fontId="1" type="noConversion"/>
  </si>
  <si>
    <t>结束时间</t>
    <phoneticPr fontId="1" type="noConversion"/>
  </si>
  <si>
    <t>任务</t>
    <phoneticPr fontId="1" type="noConversion"/>
  </si>
  <si>
    <t>系统架构阶段</t>
    <phoneticPr fontId="1" type="noConversion"/>
  </si>
  <si>
    <t>办公费</t>
    <phoneticPr fontId="1" type="noConversion"/>
  </si>
  <si>
    <t>分配依据</t>
  </si>
  <si>
    <t>分配依据</t>
    <phoneticPr fontId="1" type="noConversion"/>
  </si>
  <si>
    <t>共同承担项目</t>
  </si>
  <si>
    <t>共同承担项目</t>
    <phoneticPr fontId="1" type="noConversion"/>
  </si>
  <si>
    <t>金额</t>
  </si>
  <si>
    <t>金额</t>
    <phoneticPr fontId="1" type="noConversion"/>
  </si>
  <si>
    <t>项目</t>
    <phoneticPr fontId="1" type="noConversion"/>
  </si>
  <si>
    <t>工时分摊</t>
  </si>
  <si>
    <t>电话费-固定</t>
    <phoneticPr fontId="1" type="noConversion"/>
  </si>
  <si>
    <t>电话费-个人</t>
    <phoneticPr fontId="1" type="noConversion"/>
  </si>
  <si>
    <t>劳务费</t>
    <phoneticPr fontId="1" type="noConversion"/>
  </si>
  <si>
    <t>统计名称</t>
  </si>
  <si>
    <t>项目名称</t>
  </si>
  <si>
    <t>技术部</t>
  </si>
  <si>
    <t>3.当项目出现变动时，项目预算需要做调整</t>
    <phoneticPr fontId="1" type="noConversion"/>
  </si>
  <si>
    <t>说明：1.项目人员保持稳定；</t>
    <phoneticPr fontId="1" type="noConversion"/>
  </si>
  <si>
    <t>2.在每个项目之间的费用要进行合理估计，不能偏差太大；</t>
    <phoneticPr fontId="1" type="noConversion"/>
  </si>
  <si>
    <t>工具1
（工具名称自己填写）</t>
    <phoneticPr fontId="1" type="noConversion"/>
  </si>
  <si>
    <t>工具2
（工具名称自己填写）</t>
  </si>
  <si>
    <t>工具3
（工具名称自己填写）</t>
  </si>
  <si>
    <t>技术开发部</t>
    <phoneticPr fontId="1" type="noConversion"/>
  </si>
  <si>
    <t>软件研发</t>
    <phoneticPr fontId="1" type="noConversion"/>
  </si>
  <si>
    <t>软件研发阶段</t>
    <phoneticPr fontId="1" type="noConversion"/>
  </si>
  <si>
    <t>系统架构</t>
    <phoneticPr fontId="1" type="noConversion"/>
  </si>
  <si>
    <t>序号</t>
    <phoneticPr fontId="1" type="noConversion"/>
  </si>
  <si>
    <t>总金额</t>
    <phoneticPr fontId="1" type="noConversion"/>
  </si>
  <si>
    <t>分配金额</t>
    <phoneticPr fontId="1" type="noConversion"/>
  </si>
  <si>
    <t>交通费</t>
    <phoneticPr fontId="1" type="noConversion"/>
  </si>
  <si>
    <t>小车费用</t>
    <phoneticPr fontId="1" type="noConversion"/>
  </si>
  <si>
    <t>研究阶段</t>
    <phoneticPr fontId="1" type="noConversion"/>
  </si>
  <si>
    <t>研发阶段</t>
    <phoneticPr fontId="1" type="noConversion"/>
  </si>
  <si>
    <t>技术开发部</t>
    <phoneticPr fontId="1" type="noConversion"/>
  </si>
  <si>
    <t>合计</t>
    <phoneticPr fontId="1" type="noConversion"/>
  </si>
  <si>
    <t>备注</t>
    <phoneticPr fontId="1" type="noConversion"/>
  </si>
  <si>
    <t>人工成本</t>
  </si>
  <si>
    <t>电话费</t>
  </si>
  <si>
    <t>交通费</t>
  </si>
  <si>
    <t>差旅费</t>
  </si>
  <si>
    <t>办公费</t>
  </si>
  <si>
    <t>工资</t>
  </si>
  <si>
    <t>住房公积金</t>
  </si>
  <si>
    <t>养老保险</t>
  </si>
  <si>
    <t>医疗保险</t>
  </si>
  <si>
    <t>折旧费</t>
  </si>
  <si>
    <t>工会经费</t>
  </si>
  <si>
    <t>小车费用</t>
  </si>
  <si>
    <t>误餐费</t>
  </si>
  <si>
    <t>工伤保险</t>
  </si>
  <si>
    <t>生育保险</t>
  </si>
  <si>
    <t>项目提成</t>
    <phoneticPr fontId="1" type="noConversion"/>
  </si>
  <si>
    <t>福利费</t>
    <phoneticPr fontId="1" type="noConversion"/>
  </si>
  <si>
    <t>文档版本号：</t>
  </si>
  <si>
    <t>文档编号：</t>
  </si>
  <si>
    <t>文档密级：</t>
  </si>
  <si>
    <t>内部公开</t>
  </si>
  <si>
    <t>归属部门/项目：</t>
  </si>
  <si>
    <t>编写人：</t>
  </si>
  <si>
    <t>编写日期：</t>
  </si>
  <si>
    <t>文件更改摘要</t>
  </si>
  <si>
    <t>文档更改信息</t>
  </si>
  <si>
    <t>版本号</t>
  </si>
  <si>
    <t>修订日期</t>
  </si>
  <si>
    <t>修订人</t>
  </si>
  <si>
    <t>修订说明</t>
  </si>
  <si>
    <t>修订状态</t>
  </si>
  <si>
    <t>审核日期</t>
  </si>
  <si>
    <t>审核人</t>
  </si>
  <si>
    <t>批准人</t>
  </si>
  <si>
    <t>正式版</t>
  </si>
  <si>
    <t>A</t>
  </si>
  <si>
    <r>
      <t>修订</t>
    </r>
    <r>
      <rPr>
        <sz val="10.5"/>
        <color indexed="8"/>
        <rFont val="宋体"/>
        <family val="3"/>
        <charset val="134"/>
      </rPr>
      <t>状态：</t>
    </r>
    <r>
      <rPr>
        <sz val="10.5"/>
        <color indexed="8"/>
        <rFont val="Times New Roman"/>
        <family val="1"/>
      </rPr>
      <t>A--</t>
    </r>
    <r>
      <rPr>
        <sz val="10.5"/>
        <color indexed="8"/>
        <rFont val="宋体"/>
        <family val="3"/>
        <charset val="134"/>
      </rPr>
      <t>增加，</t>
    </r>
    <r>
      <rPr>
        <sz val="10.5"/>
        <color indexed="8"/>
        <rFont val="Times New Roman"/>
        <family val="1"/>
      </rPr>
      <t>M--</t>
    </r>
    <r>
      <rPr>
        <sz val="10.5"/>
        <color indexed="8"/>
        <rFont val="宋体"/>
        <family val="3"/>
        <charset val="134"/>
      </rPr>
      <t>修改，</t>
    </r>
    <r>
      <rPr>
        <sz val="10.5"/>
        <color indexed="8"/>
        <rFont val="Times New Roman"/>
        <family val="1"/>
      </rPr>
      <t>D--</t>
    </r>
    <r>
      <rPr>
        <sz val="10.5"/>
        <color indexed="8"/>
        <rFont val="宋体"/>
        <family val="3"/>
        <charset val="134"/>
      </rPr>
      <t>删除</t>
    </r>
  </si>
  <si>
    <t>日期格式：</t>
  </si>
  <si>
    <t>YYYY-MM-DD</t>
  </si>
  <si>
    <t>1、根据选用的估算方法，选取估算记录表模板</t>
  </si>
  <si>
    <t>2、在实际应用时，建议按系统模块或工作类别建立子表分别进行估算；统计出来的结果即为项目整体的估算值</t>
  </si>
  <si>
    <r>
      <t>3</t>
    </r>
    <r>
      <rPr>
        <sz val="10"/>
        <rFont val="宋体"/>
        <family val="3"/>
        <charset val="134"/>
      </rPr>
      <t>、项目估算时，可采取多种估算方法相结合的方式</t>
    </r>
  </si>
  <si>
    <t>项目属性</t>
  </si>
  <si>
    <t>项目选用生命周期</t>
  </si>
  <si>
    <t>瀑布模型</t>
  </si>
  <si>
    <t>项目定义过程</t>
  </si>
  <si>
    <t>应用领域</t>
  </si>
  <si>
    <t>项目类型</t>
  </si>
  <si>
    <t>客户</t>
  </si>
  <si>
    <t>技术</t>
  </si>
  <si>
    <t>已成熟</t>
  </si>
  <si>
    <t>软件类型</t>
  </si>
  <si>
    <t>硬件平台</t>
  </si>
  <si>
    <t>采用的语言</t>
  </si>
  <si>
    <t>采用的数据库</t>
  </si>
  <si>
    <t>项目所属部门</t>
  </si>
  <si>
    <t>项目经理</t>
  </si>
  <si>
    <t>项目规模</t>
  </si>
  <si>
    <t>项目组成员</t>
  </si>
  <si>
    <t>项目工期</t>
  </si>
  <si>
    <t>项目概述</t>
  </si>
  <si>
    <t>项目估算记录</t>
    <phoneticPr fontId="1" type="noConversion"/>
  </si>
  <si>
    <t>产品开发类</t>
  </si>
  <si>
    <t>可视化编程软件（一般为GUI）</t>
    <phoneticPr fontId="1" type="noConversion"/>
  </si>
  <si>
    <t>电话费-个人</t>
    <phoneticPr fontId="1" type="noConversion"/>
  </si>
  <si>
    <t>交通费</t>
    <phoneticPr fontId="1" type="noConversion"/>
  </si>
  <si>
    <t>差旅费</t>
    <phoneticPr fontId="1" type="noConversion"/>
  </si>
  <si>
    <t>办公费</t>
    <phoneticPr fontId="1" type="noConversion"/>
  </si>
  <si>
    <t>人工成本</t>
    <phoneticPr fontId="1" type="noConversion"/>
  </si>
  <si>
    <t>折旧费</t>
    <phoneticPr fontId="1" type="noConversion"/>
  </si>
  <si>
    <t>教育经费</t>
  </si>
  <si>
    <t>小车费用</t>
    <phoneticPr fontId="1" type="noConversion"/>
  </si>
  <si>
    <t>误餐费</t>
    <phoneticPr fontId="1" type="noConversion"/>
  </si>
  <si>
    <t>企业年金</t>
  </si>
  <si>
    <t>需求说明书</t>
    <phoneticPr fontId="1" type="noConversion"/>
  </si>
  <si>
    <t>数据库设计</t>
    <phoneticPr fontId="1" type="noConversion"/>
  </si>
  <si>
    <t>系统设计说明书</t>
    <phoneticPr fontId="1" type="noConversion"/>
  </si>
  <si>
    <t>产品试运行</t>
    <phoneticPr fontId="1" type="noConversion"/>
  </si>
  <si>
    <t>测试</t>
    <phoneticPr fontId="1" type="noConversion"/>
  </si>
  <si>
    <t>交付总结</t>
    <phoneticPr fontId="1" type="noConversion"/>
  </si>
  <si>
    <t>软件测试</t>
    <phoneticPr fontId="1" type="noConversion"/>
  </si>
  <si>
    <t>人员工时与职位-发票管理系统产品</t>
    <phoneticPr fontId="1" type="noConversion"/>
  </si>
  <si>
    <t xml:space="preserve">版权信息
本文件涉及之信息，属湖南航天信息有限公司所有。
未经湖南航天信息有限公司允许，文件中的任何部分都不能以任何形式向第三方散发。
</t>
    <phoneticPr fontId="29" type="noConversion"/>
  </si>
  <si>
    <t>V1.0</t>
    <phoneticPr fontId="1" type="noConversion"/>
  </si>
  <si>
    <t>测量单位：人天</t>
    <phoneticPr fontId="1" type="noConversion"/>
  </si>
  <si>
    <t>工时(人天）</t>
    <phoneticPr fontId="1" type="noConversion"/>
  </si>
  <si>
    <t>4、工作量转换值(每日工作8小时，每个月工作22天）</t>
    <phoneticPr fontId="1" type="noConversion"/>
  </si>
  <si>
    <t>测量单位：元</t>
    <phoneticPr fontId="1" type="noConversion"/>
  </si>
  <si>
    <t>戴迅</t>
    <phoneticPr fontId="1" type="noConversion"/>
  </si>
  <si>
    <t>范战</t>
    <phoneticPr fontId="1" type="noConversion"/>
  </si>
  <si>
    <t>框架和数据库本地服务</t>
    <phoneticPr fontId="1" type="noConversion"/>
  </si>
  <si>
    <t>自助缴费功能</t>
    <phoneticPr fontId="1" type="noConversion"/>
  </si>
  <si>
    <t>新户后续流程功能</t>
    <phoneticPr fontId="1" type="noConversion"/>
  </si>
  <si>
    <t>曹嘉俊</t>
    <phoneticPr fontId="1" type="noConversion"/>
  </si>
  <si>
    <t>办理分机流程</t>
    <phoneticPr fontId="1" type="noConversion"/>
  </si>
  <si>
    <t>曾林涛</t>
    <phoneticPr fontId="1" type="noConversion"/>
  </si>
  <si>
    <t>湖南航信微信自助办理业务系统</t>
    <phoneticPr fontId="1" type="noConversion"/>
  </si>
  <si>
    <t>湖南航信微信自助办理业务系统</t>
    <phoneticPr fontId="29" type="noConversion"/>
  </si>
  <si>
    <t>微信公众号</t>
    <phoneticPr fontId="1" type="noConversion"/>
  </si>
  <si>
    <t>戴迅</t>
  </si>
  <si>
    <t xml:space="preserve">微信自助办理系统在会员系统中整合了微信公众号功能。并在会员中心界面提供服务，其中自助缴费功能实现了服务费用的在线缴纳，新户办理功能实现了将需办理新户的企业信息录入到客户关系系统中，可以为需要自助缴费、缴纳金税盘费用和办理分级的企业提供了便利并满足了相关功能需求。该解决方案技术简洁明了，功能合理并解决了缴费不方便、操作不清晰、重复录入等问题。                        1、在微信公众号里整合了自助缴费、新户办理的功能。
2、在自助缴费中可选择企业缴纳增值税税控系统维护费和IT外包服务费用，可以在线上完成针对企业的交易，并开具电子发票。
3、快速导入新户信息，并手动填充新户关键信息。
4、可在新户办理界面直接缴纳金税盘和维护费，经业务员再次确认后，发放金税盘，同时可以购买通用设备并开具发票。
5、可以申请办理分机，一个分机对应一个金税盘并且缴纳维护费费用。可以一次性办理多个分机。
</t>
    <phoneticPr fontId="1" type="noConversion"/>
  </si>
  <si>
    <t>V1.0</t>
  </si>
  <si>
    <t>唐锦涛</t>
  </si>
  <si>
    <t>李江华</t>
  </si>
  <si>
    <t>HNHX17_WXZZ1.0_XMGS</t>
    <phoneticPr fontId="1" type="noConversion"/>
  </si>
  <si>
    <t>JAVA</t>
    <phoneticPr fontId="1" type="noConversion"/>
  </si>
  <si>
    <t>MYSQL/Oracle</t>
    <phoneticPr fontId="1" type="noConversion"/>
  </si>
  <si>
    <t>服务器Linux、客户端WINDOWS7</t>
    <phoneticPr fontId="1" type="noConversion"/>
  </si>
  <si>
    <t>200人日</t>
    <phoneticPr fontId="1" type="noConversion"/>
  </si>
  <si>
    <t>参见《湖南航信微信自助办理业务系统V1.0_项目过程定义裁剪表》文档</t>
    <phoneticPr fontId="29" type="noConversion"/>
  </si>
  <si>
    <t>项目计划</t>
    <phoneticPr fontId="1" type="noConversion"/>
  </si>
  <si>
    <t>新户办理</t>
    <phoneticPr fontId="1" type="noConversion"/>
  </si>
  <si>
    <t>2017-09-01至2017-12-01</t>
    <phoneticPr fontId="1" type="noConversion"/>
  </si>
  <si>
    <t>范战、曹嘉俊、曾林涛、屈文敏、胡威、戴迅</t>
    <phoneticPr fontId="1" type="noConversion"/>
  </si>
  <si>
    <t>湖南航信微信自助办理业务系统V1.0-功能列表及项目计划</t>
    <phoneticPr fontId="51" type="noConversion"/>
  </si>
  <si>
    <t>序号</t>
  </si>
  <si>
    <t>功能模块</t>
    <phoneticPr fontId="51" type="noConversion"/>
  </si>
  <si>
    <t>业务模块</t>
    <phoneticPr fontId="51" type="noConversion"/>
  </si>
  <si>
    <t>业务（功能）逻辑描述</t>
    <phoneticPr fontId="51" type="noConversion"/>
  </si>
  <si>
    <t>优先级</t>
    <phoneticPr fontId="51" type="noConversion"/>
  </si>
  <si>
    <t>工作量(人天)</t>
    <phoneticPr fontId="53" type="noConversion"/>
  </si>
  <si>
    <t>预计时间</t>
    <phoneticPr fontId="53" type="noConversion"/>
  </si>
  <si>
    <t>完成时间</t>
    <phoneticPr fontId="53" type="noConversion"/>
  </si>
  <si>
    <t>计划员工</t>
    <phoneticPr fontId="51" type="noConversion"/>
  </si>
  <si>
    <t>对应任务</t>
    <phoneticPr fontId="51" type="noConversion"/>
  </si>
  <si>
    <t>备注</t>
    <phoneticPr fontId="51" type="noConversion"/>
  </si>
  <si>
    <t>自助缴费</t>
    <phoneticPr fontId="51" type="noConversion"/>
  </si>
  <si>
    <t>选择企业</t>
  </si>
  <si>
    <t>缴费之前选择企业</t>
    <phoneticPr fontId="51" type="noConversion"/>
  </si>
  <si>
    <t>范战</t>
    <phoneticPr fontId="51" type="noConversion"/>
  </si>
  <si>
    <t>缴纳费用</t>
  </si>
  <si>
    <t>IT外包服务费等费用对不同的市州服务部，费用不同，需要根据选择企业所属的市州服务部显示不同的费用价格；缴费支持微信支付</t>
    <phoneticPr fontId="51" type="noConversion"/>
  </si>
  <si>
    <t>曹嘉俊</t>
    <phoneticPr fontId="51" type="noConversion"/>
  </si>
  <si>
    <t>同步CRM数据</t>
  </si>
  <si>
    <t>发票开具</t>
  </si>
  <si>
    <t>可在线开具电子发票，客户填写发票信息接收邮箱和短信接收手机号码，然后申请开具发票，发票开具成功后将信息推送到对应邮箱和手机。</t>
    <phoneticPr fontId="51" type="noConversion"/>
  </si>
  <si>
    <t>戴迅</t>
    <phoneticPr fontId="51" type="noConversion"/>
  </si>
  <si>
    <t>新户办理</t>
    <phoneticPr fontId="51" type="noConversion"/>
  </si>
  <si>
    <t>快速导入新户信息</t>
    <phoneticPr fontId="51" type="noConversion"/>
  </si>
  <si>
    <t>导入有两种方式：一、扫描工商营业执照；二、填写企业名称然后抓取</t>
    <phoneticPr fontId="51" type="noConversion"/>
  </si>
  <si>
    <t>手动填充新户相关信息</t>
  </si>
  <si>
    <t>第一步新户信息自动导入后，还需要进一步补全信息</t>
    <phoneticPr fontId="51" type="noConversion"/>
  </si>
  <si>
    <t>选择税局和分税局</t>
  </si>
  <si>
    <t>待办理新户的企业选择其对应的税局和分税局。</t>
    <phoneticPr fontId="51" type="noConversion"/>
  </si>
  <si>
    <t>缴纳金税盘和维护费用</t>
  </si>
  <si>
    <r>
      <t>同步</t>
    </r>
    <r>
      <rPr>
        <sz val="11"/>
        <rFont val="Times New Roman"/>
        <family val="1"/>
      </rPr>
      <t>CRM</t>
    </r>
    <r>
      <rPr>
        <sz val="11"/>
        <rFont val="宋体"/>
        <family val="3"/>
        <charset val="134"/>
      </rPr>
      <t>和</t>
    </r>
    <r>
      <rPr>
        <sz val="11"/>
        <rFont val="Times New Roman"/>
        <family val="1"/>
      </rPr>
      <t>884</t>
    </r>
    <r>
      <rPr>
        <sz val="11"/>
        <rFont val="宋体"/>
        <family val="3"/>
        <charset val="134"/>
      </rPr>
      <t>数据</t>
    </r>
  </si>
  <si>
    <t>企业新户的信息将保存到CRM的客户表和地址信息表中，维护费的收费单、服务截止日期和发票信息也将保存在CRM中。金税盘的销售信息保存在884数据库中</t>
    <phoneticPr fontId="51" type="noConversion"/>
  </si>
  <si>
    <t>已缴纳的金税盘、维护费，可以在线开具电子发票。</t>
    <phoneticPr fontId="51" type="noConversion"/>
  </si>
  <si>
    <t>后续流程（新户办理）</t>
    <phoneticPr fontId="51" type="noConversion"/>
  </si>
  <si>
    <t>查询企业办理新户</t>
  </si>
  <si>
    <t>员工输入企业名称或者税号，定位到对应企业的新户申请。</t>
    <phoneticPr fontId="51" type="noConversion"/>
  </si>
  <si>
    <t>确认和修改新户信息</t>
    <phoneticPr fontId="29" type="noConversion"/>
  </si>
  <si>
    <t>查询到企业新户申请后，可以再次打开客户填写的新户信息。此时可以对新户信息进行修改和最终确认，确认完成后，将同步修改CRM的客户信息。</t>
    <phoneticPr fontId="51" type="noConversion"/>
  </si>
  <si>
    <t>录入盘号</t>
  </si>
  <si>
    <t>员工可以扫描金税盘的条形码将盘号输入或者直接手动输入盘号，确认后即为发盘。</t>
    <phoneticPr fontId="51" type="noConversion"/>
  </si>
  <si>
    <t>购买通用设备</t>
  </si>
  <si>
    <t>发盘结束后，可以选择购买通用设备，并且在线开具电子发票。</t>
    <phoneticPr fontId="51" type="noConversion"/>
  </si>
  <si>
    <t>办理分机</t>
    <phoneticPr fontId="51" type="noConversion"/>
  </si>
  <si>
    <t>入企业名称或税号，查询选择要办理分机的企业。</t>
    <phoneticPr fontId="51" type="noConversion"/>
  </si>
  <si>
    <t>添加分机信息</t>
    <phoneticPr fontId="29" type="noConversion"/>
  </si>
  <si>
    <t>选择办理分机的企业后，可以添加分机税号和名称，分机税号规则是为在主机税号的基础上加“-1”、“-2”等来生成，分机税号可以手动设置。</t>
    <phoneticPr fontId="51" type="noConversion"/>
  </si>
  <si>
    <t>输入盘号有两种方式：一、扫描条形码；二、手动输入。每个分机都要输入一个对应的盘号。</t>
    <phoneticPr fontId="51" type="noConversion"/>
  </si>
  <si>
    <t>分机缴纳金税盘和维护费的费用（分机维护费为主机的半价），在线支付。</t>
    <phoneticPr fontId="51" type="noConversion"/>
  </si>
  <si>
    <t>同步CRM和884数据</t>
    <phoneticPr fontId="29" type="noConversion"/>
  </si>
  <si>
    <t>分机的客户信息、销售单和服务截止信息存到CRM里，金税盘信息存到884数据库里。</t>
    <phoneticPr fontId="51" type="noConversion"/>
  </si>
  <si>
    <t>分机办理缴纳费用可以在线批量开具电子发票。</t>
    <phoneticPr fontId="51" type="noConversion"/>
  </si>
  <si>
    <t>项目工时分配比例参考值：</t>
    <phoneticPr fontId="51" type="noConversion"/>
  </si>
  <si>
    <t>需求</t>
    <phoneticPr fontId="51" type="noConversion"/>
  </si>
  <si>
    <t>设计</t>
    <phoneticPr fontId="51" type="noConversion"/>
  </si>
  <si>
    <t>编码</t>
    <phoneticPr fontId="51" type="noConversion"/>
  </si>
  <si>
    <t>测试</t>
    <phoneticPr fontId="51" type="noConversion"/>
  </si>
  <si>
    <t>验收</t>
    <phoneticPr fontId="51" type="noConversion"/>
  </si>
  <si>
    <t>比例：</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</si>
</sst>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quot;¥&quot;* #,##0.00_ ;_ &quot;¥&quot;* \-#,##0.00_ ;_ &quot;¥&quot;* &quot;-&quot;??_ ;_ @_ "/>
    <numFmt numFmtId="176" formatCode="0;[Red]0"/>
    <numFmt numFmtId="177" formatCode="0.00_);[Red]\(0.00\)"/>
    <numFmt numFmtId="178" formatCode="yyyy\-mm\-dd"/>
    <numFmt numFmtId="179" formatCode="[$-F800]dddd\,\ mmmm\ dd\,\ yyyy"/>
    <numFmt numFmtId="180" formatCode="000000"/>
  </numFmts>
  <fonts count="57" x14ac:knownFonts="1">
    <font>
      <sz val="11"/>
      <color theme="1"/>
      <name val="宋体"/>
      <family val="2"/>
      <charset val="134"/>
      <scheme val="minor"/>
    </font>
    <font>
      <sz val="9"/>
      <name val="宋体"/>
      <family val="2"/>
      <charset val="134"/>
      <scheme val="minor"/>
    </font>
    <font>
      <sz val="10"/>
      <color theme="1"/>
      <name val="宋体"/>
      <family val="2"/>
      <charset val="134"/>
      <scheme val="minor"/>
    </font>
    <font>
      <b/>
      <sz val="10"/>
      <color theme="1"/>
      <name val="宋体"/>
      <family val="3"/>
      <charset val="134"/>
      <scheme val="minor"/>
    </font>
    <font>
      <sz val="10"/>
      <name val="Arial"/>
      <family val="2"/>
    </font>
    <font>
      <sz val="11"/>
      <color indexed="10"/>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b/>
      <sz val="18"/>
      <color indexed="56"/>
      <name val="宋体"/>
      <family val="3"/>
      <charset val="134"/>
    </font>
    <font>
      <b/>
      <sz val="11"/>
      <color indexed="8"/>
      <name val="宋体"/>
      <family val="3"/>
      <charset val="134"/>
    </font>
    <font>
      <sz val="11"/>
      <color indexed="62"/>
      <name val="宋体"/>
      <family val="3"/>
      <charset val="134"/>
    </font>
    <font>
      <sz val="11"/>
      <color indexed="20"/>
      <name val="宋体"/>
      <family val="3"/>
      <charset val="134"/>
    </font>
    <font>
      <b/>
      <sz val="11"/>
      <color indexed="56"/>
      <name val="宋体"/>
      <family val="3"/>
      <charset val="134"/>
    </font>
    <font>
      <i/>
      <sz val="11"/>
      <color indexed="23"/>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5"/>
      <color indexed="56"/>
      <name val="宋体"/>
      <family val="3"/>
      <charset val="134"/>
    </font>
    <font>
      <b/>
      <sz val="11"/>
      <color indexed="9"/>
      <name val="宋体"/>
      <family val="3"/>
      <charset val="134"/>
    </font>
    <font>
      <sz val="10"/>
      <color theme="1"/>
      <name val="宋体"/>
      <family val="3"/>
      <charset val="134"/>
      <scheme val="minor"/>
    </font>
    <font>
      <b/>
      <sz val="10"/>
      <color theme="1"/>
      <name val="宋体"/>
      <family val="2"/>
      <charset val="134"/>
      <scheme val="minor"/>
    </font>
    <font>
      <b/>
      <sz val="10"/>
      <color rgb="FFFF0000"/>
      <name val="宋体"/>
      <family val="3"/>
      <charset val="134"/>
      <scheme val="minor"/>
    </font>
    <font>
      <b/>
      <sz val="10"/>
      <name val="宋体"/>
      <family val="3"/>
      <charset val="134"/>
      <scheme val="minor"/>
    </font>
    <font>
      <sz val="10"/>
      <name val="宋体"/>
      <family val="3"/>
      <charset val="134"/>
      <scheme val="minor"/>
    </font>
    <font>
      <sz val="11"/>
      <color indexed="8"/>
      <name val="宋体"/>
      <family val="3"/>
      <charset val="134"/>
    </font>
    <font>
      <b/>
      <sz val="28"/>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11"/>
      <color indexed="20"/>
      <name val="宋体"/>
      <family val="3"/>
      <charset val="134"/>
    </font>
    <font>
      <sz val="12"/>
      <name val="宋体"/>
      <family val="3"/>
      <charset val="134"/>
    </font>
    <font>
      <sz val="11"/>
      <color indexed="17"/>
      <name val="宋体"/>
      <family val="3"/>
      <charset val="134"/>
    </font>
    <font>
      <b/>
      <sz val="14"/>
      <name val="宋体"/>
      <family val="3"/>
      <charset val="134"/>
    </font>
    <font>
      <b/>
      <sz val="11"/>
      <color indexed="8"/>
      <name val="宋体"/>
      <family val="3"/>
      <charset val="134"/>
    </font>
    <font>
      <b/>
      <sz val="10"/>
      <color indexed="9"/>
      <name val="宋体"/>
      <family val="3"/>
      <charset val="134"/>
    </font>
    <font>
      <sz val="10.5"/>
      <color indexed="8"/>
      <name val="宋体"/>
      <family val="3"/>
      <charset val="134"/>
    </font>
    <font>
      <sz val="10.5"/>
      <color indexed="8"/>
      <name val="Times New Roman"/>
      <family val="1"/>
    </font>
    <font>
      <b/>
      <sz val="10.5"/>
      <color indexed="8"/>
      <name val="宋体"/>
      <family val="3"/>
      <charset val="134"/>
    </font>
    <font>
      <sz val="10"/>
      <name val="宋体"/>
      <family val="3"/>
      <charset val="134"/>
    </font>
    <font>
      <sz val="10"/>
      <name val="Times New Roman"/>
      <family val="1"/>
    </font>
    <font>
      <sz val="14"/>
      <name val="宋体"/>
      <family val="3"/>
      <charset val="134"/>
    </font>
    <font>
      <b/>
      <sz val="9"/>
      <name val="宋体"/>
      <family val="3"/>
      <charset val="134"/>
    </font>
    <font>
      <sz val="9"/>
      <color theme="1"/>
      <name val="宋体"/>
      <family val="3"/>
      <charset val="134"/>
      <scheme val="minor"/>
    </font>
    <font>
      <sz val="9"/>
      <color indexed="8"/>
      <name val="宋体"/>
      <family val="3"/>
      <charset val="134"/>
    </font>
    <font>
      <sz val="10.5"/>
      <color theme="1"/>
      <name val="宋体"/>
      <family val="3"/>
      <charset val="134"/>
    </font>
    <font>
      <sz val="10.5"/>
      <color rgb="FF000000"/>
      <name val="宋体"/>
      <family val="3"/>
      <charset val="134"/>
    </font>
    <font>
      <sz val="10.5"/>
      <color rgb="FF000000"/>
      <name val="Times New Roman"/>
      <family val="1"/>
    </font>
    <font>
      <sz val="10"/>
      <color rgb="FF000000"/>
      <name val="宋体"/>
      <family val="3"/>
      <charset val="134"/>
    </font>
    <font>
      <sz val="11"/>
      <color theme="1"/>
      <name val="宋体"/>
      <family val="3"/>
      <charset val="134"/>
      <scheme val="minor"/>
    </font>
    <font>
      <b/>
      <sz val="24"/>
      <color theme="1"/>
      <name val="宋体"/>
      <family val="3"/>
      <charset val="134"/>
      <scheme val="minor"/>
    </font>
    <font>
      <sz val="9"/>
      <name val="宋体"/>
      <family val="3"/>
      <charset val="134"/>
      <scheme val="minor"/>
    </font>
    <font>
      <sz val="12"/>
      <color indexed="8"/>
      <name val="宋体"/>
      <family val="3"/>
      <charset val="134"/>
    </font>
    <font>
      <sz val="9"/>
      <name val="宋体"/>
      <family val="2"/>
      <charset val="134"/>
    </font>
    <font>
      <b/>
      <sz val="11"/>
      <color theme="1"/>
      <name val="宋体"/>
      <family val="3"/>
      <charset val="134"/>
      <scheme val="minor"/>
    </font>
    <font>
      <sz val="11"/>
      <name val="宋体"/>
      <family val="3"/>
      <charset val="134"/>
    </font>
    <font>
      <sz val="11"/>
      <name val="Times New Roman"/>
      <family val="1"/>
    </font>
  </fonts>
  <fills count="1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
      <patternFill patternType="solid">
        <fgColor indexed="62"/>
        <bgColor indexed="64"/>
      </patternFill>
    </fill>
    <fill>
      <patternFill patternType="solid">
        <fgColor indexed="9"/>
        <bgColor indexed="64"/>
      </patternFill>
    </fill>
  </fills>
  <borders count="59">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style="thin">
        <color auto="1"/>
      </top>
      <bottom style="hair">
        <color auto="1"/>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auto="1"/>
      </left>
      <right/>
      <top style="hair">
        <color auto="1"/>
      </top>
      <bottom style="hair">
        <color auto="1"/>
      </bottom>
      <diagonal/>
    </border>
    <border>
      <left style="thin">
        <color indexed="64"/>
      </left>
      <right style="hair">
        <color auto="1"/>
      </right>
      <top/>
      <bottom style="thin">
        <color indexed="64"/>
      </bottom>
      <diagonal/>
    </border>
    <border>
      <left style="thin">
        <color indexed="64"/>
      </left>
      <right style="hair">
        <color auto="1"/>
      </right>
      <top style="thin">
        <color indexed="64"/>
      </top>
      <bottom/>
      <diagonal/>
    </border>
    <border>
      <left style="thin">
        <color auto="1"/>
      </left>
      <right/>
      <top style="hair">
        <color auto="1"/>
      </top>
      <bottom/>
      <diagonal/>
    </border>
    <border>
      <left style="thin">
        <color indexed="64"/>
      </left>
      <right/>
      <top style="thin">
        <color indexed="64"/>
      </top>
      <bottom style="hair">
        <color indexed="64"/>
      </bottom>
      <diagonal/>
    </border>
    <border>
      <left/>
      <right style="hair">
        <color auto="1"/>
      </right>
      <top/>
      <bottom/>
      <diagonal/>
    </border>
    <border>
      <left style="thin">
        <color auto="1"/>
      </left>
      <right/>
      <top/>
      <bottom/>
      <diagonal/>
    </border>
    <border>
      <left style="hair">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style="thin">
        <color indexed="64"/>
      </top>
      <bottom style="thin">
        <color indexed="64"/>
      </bottom>
      <diagonal/>
    </border>
    <border>
      <left style="hair">
        <color auto="1"/>
      </left>
      <right style="hair">
        <color auto="1"/>
      </right>
      <top/>
      <bottom/>
      <diagonal/>
    </border>
    <border>
      <left style="hair">
        <color auto="1"/>
      </left>
      <right/>
      <top style="hair">
        <color auto="1"/>
      </top>
      <bottom/>
      <diagonal/>
    </border>
    <border>
      <left style="hair">
        <color indexed="64"/>
      </left>
      <right/>
      <top style="thin">
        <color indexed="64"/>
      </top>
      <bottom style="thin">
        <color indexed="64"/>
      </bottom>
      <diagonal/>
    </border>
    <border>
      <left style="thin">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style="hair">
        <color auto="1"/>
      </top>
      <bottom/>
      <diagonal/>
    </border>
    <border>
      <left/>
      <right/>
      <top/>
      <bottom style="thin">
        <color indexed="64"/>
      </bottom>
      <diagonal/>
    </border>
    <border>
      <left style="double">
        <color indexed="12"/>
      </left>
      <right style="hair">
        <color indexed="12"/>
      </right>
      <top style="double">
        <color indexed="12"/>
      </top>
      <bottom style="hair">
        <color indexed="12"/>
      </bottom>
      <diagonal/>
    </border>
    <border>
      <left style="hair">
        <color indexed="12"/>
      </left>
      <right style="double">
        <color indexed="12"/>
      </right>
      <top style="double">
        <color indexed="12"/>
      </top>
      <bottom style="hair">
        <color indexed="12"/>
      </bottom>
      <diagonal/>
    </border>
    <border>
      <left style="double">
        <color indexed="12"/>
      </left>
      <right style="hair">
        <color indexed="12"/>
      </right>
      <top style="hair">
        <color indexed="12"/>
      </top>
      <bottom style="hair">
        <color indexed="12"/>
      </bottom>
      <diagonal/>
    </border>
    <border>
      <left style="hair">
        <color indexed="12"/>
      </left>
      <right style="double">
        <color indexed="12"/>
      </right>
      <top style="hair">
        <color indexed="12"/>
      </top>
      <bottom style="hair">
        <color indexed="12"/>
      </bottom>
      <diagonal/>
    </border>
    <border>
      <left style="double">
        <color indexed="12"/>
      </left>
      <right style="hair">
        <color indexed="12"/>
      </right>
      <top style="hair">
        <color indexed="12"/>
      </top>
      <bottom/>
      <diagonal/>
    </border>
    <border>
      <left style="hair">
        <color indexed="12"/>
      </left>
      <right style="double">
        <color indexed="12"/>
      </right>
      <top style="hair">
        <color indexed="12"/>
      </top>
      <bottom/>
      <diagonal/>
    </border>
    <border>
      <left style="double">
        <color indexed="12"/>
      </left>
      <right/>
      <top style="double">
        <color indexed="12"/>
      </top>
      <bottom style="hair">
        <color indexed="1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7">
    <xf numFmtId="0" fontId="0" fillId="0" borderId="0">
      <alignment vertical="center"/>
    </xf>
    <xf numFmtId="0" fontId="4" fillId="0" borderId="0"/>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8"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2" fillId="2" borderId="0" applyNumberFormat="0" applyBorder="0" applyAlignment="0" applyProtection="0">
      <alignment vertical="center"/>
    </xf>
    <xf numFmtId="0" fontId="6" fillId="3" borderId="0" applyNumberFormat="0" applyBorder="0" applyAlignment="0" applyProtection="0">
      <alignment vertical="center"/>
    </xf>
    <xf numFmtId="0" fontId="10" fillId="0" borderId="8" applyNumberFormat="0" applyFill="0" applyAlignment="0" applyProtection="0">
      <alignment vertical="center"/>
    </xf>
    <xf numFmtId="0" fontId="15" fillId="5" borderId="9" applyNumberFormat="0" applyAlignment="0" applyProtection="0">
      <alignment vertical="center"/>
    </xf>
    <xf numFmtId="0" fontId="19" fillId="6" borderId="10" applyNumberFormat="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7" borderId="0" applyNumberFormat="0" applyBorder="0" applyAlignment="0" applyProtection="0">
      <alignment vertical="center"/>
    </xf>
    <xf numFmtId="0" fontId="7" fillId="5" borderId="12" applyNumberFormat="0" applyAlignment="0" applyProtection="0">
      <alignment vertical="center"/>
    </xf>
    <xf numFmtId="0" fontId="11" fillId="4" borderId="9" applyNumberFormat="0" applyAlignment="0" applyProtection="0">
      <alignment vertical="center"/>
    </xf>
    <xf numFmtId="0" fontId="4" fillId="8" borderId="13" applyNumberFormat="0" applyFont="0" applyAlignment="0" applyProtection="0">
      <alignment vertical="center"/>
    </xf>
    <xf numFmtId="0" fontId="25"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1" fillId="0" borderId="0"/>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9" fillId="0" borderId="0">
      <alignment vertical="center"/>
    </xf>
    <xf numFmtId="44" fontId="49"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10" borderId="4" xfId="0" applyFont="1" applyFill="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vertical="center" wrapText="1"/>
    </xf>
    <xf numFmtId="0" fontId="20" fillId="0" borderId="0" xfId="0" applyFont="1">
      <alignment vertical="center"/>
    </xf>
    <xf numFmtId="176" fontId="20" fillId="0" borderId="0" xfId="0" applyNumberFormat="1" applyFont="1">
      <alignment vertical="center"/>
    </xf>
    <xf numFmtId="176" fontId="20" fillId="0" borderId="14" xfId="0" applyNumberFormat="1" applyFont="1" applyBorder="1" applyAlignment="1">
      <alignment vertical="center"/>
    </xf>
    <xf numFmtId="0" fontId="3" fillId="10" borderId="14" xfId="0" applyFont="1" applyFill="1" applyBorder="1" applyAlignment="1">
      <alignment horizontal="center" vertical="center" wrapText="1"/>
    </xf>
    <xf numFmtId="176" fontId="3" fillId="10" borderId="14" xfId="0" applyNumberFormat="1" applyFont="1" applyFill="1" applyBorder="1" applyAlignment="1">
      <alignment horizontal="center" vertical="center" wrapText="1"/>
    </xf>
    <xf numFmtId="0" fontId="22" fillId="0" borderId="0" xfId="0" applyFont="1">
      <alignment vertical="center"/>
    </xf>
    <xf numFmtId="0" fontId="2" fillId="0" borderId="0" xfId="0" applyFont="1">
      <alignment vertical="center"/>
    </xf>
    <xf numFmtId="176" fontId="2" fillId="0" borderId="0" xfId="0" applyNumberFormat="1" applyFont="1" applyAlignment="1">
      <alignment vertical="center"/>
    </xf>
    <xf numFmtId="176" fontId="2" fillId="0" borderId="27" xfId="0" applyNumberFormat="1" applyFont="1" applyBorder="1" applyAlignment="1">
      <alignment vertical="center"/>
    </xf>
    <xf numFmtId="176" fontId="20" fillId="0" borderId="27" xfId="0" applyNumberFormat="1" applyFont="1" applyBorder="1" applyAlignment="1">
      <alignment horizontal="center" vertical="center"/>
    </xf>
    <xf numFmtId="176" fontId="20" fillId="0" borderId="0" xfId="0" applyNumberFormat="1" applyFont="1" applyAlignment="1">
      <alignment horizontal="center" vertical="center"/>
    </xf>
    <xf numFmtId="176" fontId="24" fillId="0" borderId="0" xfId="0" applyNumberFormat="1" applyFont="1" applyAlignment="1">
      <alignment horizontal="center" vertical="center"/>
    </xf>
    <xf numFmtId="176" fontId="20" fillId="0" borderId="35" xfId="0" applyNumberFormat="1" applyFont="1" applyBorder="1" applyAlignment="1">
      <alignment vertical="center"/>
    </xf>
    <xf numFmtId="176" fontId="20" fillId="0" borderId="2" xfId="0" applyNumberFormat="1" applyFont="1" applyBorder="1" applyAlignment="1">
      <alignment vertical="center"/>
    </xf>
    <xf numFmtId="176" fontId="20" fillId="0" borderId="2" xfId="0" applyNumberFormat="1" applyFont="1" applyBorder="1" applyAlignment="1">
      <alignment horizontal="right" vertical="center"/>
    </xf>
    <xf numFmtId="176" fontId="20" fillId="0" borderId="32" xfId="0" applyNumberFormat="1" applyFont="1" applyBorder="1" applyAlignment="1">
      <alignment horizontal="right" vertical="center"/>
    </xf>
    <xf numFmtId="176" fontId="20" fillId="0" borderId="3" xfId="0" applyNumberFormat="1" applyFont="1" applyBorder="1" applyAlignment="1">
      <alignment vertical="center"/>
    </xf>
    <xf numFmtId="176" fontId="20" fillId="0" borderId="3" xfId="0" applyNumberFormat="1" applyFont="1" applyBorder="1" applyAlignment="1">
      <alignment horizontal="right" vertical="center"/>
    </xf>
    <xf numFmtId="176" fontId="20" fillId="0" borderId="20" xfId="0" applyNumberFormat="1" applyFont="1" applyBorder="1" applyAlignment="1">
      <alignment vertical="center"/>
    </xf>
    <xf numFmtId="176" fontId="20" fillId="0" borderId="18" xfId="0" applyNumberFormat="1" applyFont="1" applyBorder="1" applyAlignment="1">
      <alignment vertical="center"/>
    </xf>
    <xf numFmtId="0" fontId="21" fillId="0" borderId="0" xfId="0" applyFont="1" applyBorder="1" applyAlignment="1">
      <alignment vertical="center"/>
    </xf>
    <xf numFmtId="0" fontId="3" fillId="0" borderId="0" xfId="0" applyFont="1" applyBorder="1" applyAlignment="1">
      <alignment vertical="center"/>
    </xf>
    <xf numFmtId="0" fontId="20" fillId="0" borderId="4" xfId="0" applyFont="1" applyBorder="1">
      <alignment vertical="center"/>
    </xf>
    <xf numFmtId="0" fontId="20" fillId="0" borderId="14" xfId="0" applyFont="1" applyBorder="1">
      <alignment vertical="center"/>
    </xf>
    <xf numFmtId="0" fontId="20" fillId="0" borderId="30" xfId="0" applyFont="1" applyBorder="1">
      <alignment vertical="center"/>
    </xf>
    <xf numFmtId="0" fontId="20" fillId="0" borderId="14" xfId="0" applyFont="1" applyFill="1" applyBorder="1">
      <alignment vertical="center"/>
    </xf>
    <xf numFmtId="176" fontId="20" fillId="0" borderId="32" xfId="0" applyNumberFormat="1" applyFont="1" applyBorder="1" applyAlignment="1">
      <alignment vertical="center"/>
    </xf>
    <xf numFmtId="176" fontId="20" fillId="0" borderId="33" xfId="0" applyNumberFormat="1" applyFont="1" applyBorder="1" applyAlignment="1">
      <alignment vertical="center"/>
    </xf>
    <xf numFmtId="0" fontId="20" fillId="0" borderId="14" xfId="0" applyFont="1" applyBorder="1" applyAlignment="1">
      <alignment horizontal="left" vertical="center"/>
    </xf>
    <xf numFmtId="0" fontId="20" fillId="0" borderId="0" xfId="0" applyFont="1" applyAlignment="1">
      <alignment horizontal="left" vertical="center"/>
    </xf>
    <xf numFmtId="176" fontId="20" fillId="0" borderId="16" xfId="0" applyNumberFormat="1" applyFont="1" applyBorder="1" applyAlignment="1">
      <alignment vertical="center"/>
    </xf>
    <xf numFmtId="176" fontId="20" fillId="0" borderId="23" xfId="0" applyNumberFormat="1" applyFont="1" applyBorder="1" applyAlignment="1">
      <alignment vertical="center"/>
    </xf>
    <xf numFmtId="176" fontId="20" fillId="0" borderId="17" xfId="0" applyNumberFormat="1" applyFont="1" applyBorder="1" applyAlignment="1">
      <alignment vertical="center"/>
    </xf>
    <xf numFmtId="176" fontId="20" fillId="0" borderId="22" xfId="0" applyNumberFormat="1" applyFont="1" applyBorder="1" applyAlignment="1">
      <alignment vertical="center"/>
    </xf>
    <xf numFmtId="176" fontId="20" fillId="0" borderId="28" xfId="0" applyNumberFormat="1" applyFont="1" applyBorder="1" applyAlignment="1">
      <alignment vertical="center"/>
    </xf>
    <xf numFmtId="176" fontId="3" fillId="10" borderId="16" xfId="0" applyNumberFormat="1" applyFont="1" applyFill="1" applyBorder="1" applyAlignment="1">
      <alignment horizontal="center" vertical="center"/>
    </xf>
    <xf numFmtId="176" fontId="3" fillId="10" borderId="39" xfId="0" applyNumberFormat="1" applyFont="1" applyFill="1" applyBorder="1" applyAlignment="1">
      <alignment horizontal="center" vertical="center"/>
    </xf>
    <xf numFmtId="176" fontId="3" fillId="11" borderId="42" xfId="0" applyNumberFormat="1" applyFont="1" applyFill="1" applyBorder="1" applyAlignment="1">
      <alignment vertical="center"/>
    </xf>
    <xf numFmtId="176" fontId="3" fillId="11" borderId="43" xfId="0" applyNumberFormat="1" applyFont="1" applyFill="1" applyBorder="1" applyAlignment="1">
      <alignment vertical="center"/>
    </xf>
    <xf numFmtId="176" fontId="3" fillId="11" borderId="44" xfId="0" applyNumberFormat="1" applyFont="1" applyFill="1" applyBorder="1" applyAlignment="1">
      <alignment vertical="center"/>
    </xf>
    <xf numFmtId="176" fontId="3" fillId="11" borderId="37" xfId="0" applyNumberFormat="1" applyFont="1" applyFill="1" applyBorder="1" applyAlignment="1">
      <alignment horizontal="right" vertical="center"/>
    </xf>
    <xf numFmtId="176" fontId="3" fillId="11" borderId="37" xfId="0" applyNumberFormat="1" applyFont="1" applyFill="1" applyBorder="1">
      <alignment vertical="center"/>
    </xf>
    <xf numFmtId="176" fontId="3" fillId="11" borderId="40" xfId="0" applyNumberFormat="1" applyFont="1" applyFill="1" applyBorder="1" applyAlignment="1">
      <alignment horizontal="right" vertical="center"/>
    </xf>
    <xf numFmtId="176" fontId="20" fillId="0" borderId="36" xfId="0" applyNumberFormat="1" applyFont="1" applyBorder="1" applyAlignment="1">
      <alignment vertical="center"/>
    </xf>
    <xf numFmtId="176" fontId="20" fillId="0" borderId="15" xfId="0" applyNumberFormat="1" applyFont="1" applyBorder="1" applyAlignment="1">
      <alignment vertical="center"/>
    </xf>
    <xf numFmtId="176" fontId="20" fillId="0" borderId="39" xfId="0" applyNumberFormat="1" applyFont="1" applyBorder="1" applyAlignment="1">
      <alignment vertical="center"/>
    </xf>
    <xf numFmtId="176" fontId="2" fillId="0" borderId="19" xfId="0" applyNumberFormat="1" applyFont="1" applyBorder="1" applyAlignment="1">
      <alignment vertical="center"/>
    </xf>
    <xf numFmtId="176" fontId="2" fillId="0" borderId="0" xfId="0" applyNumberFormat="1" applyFont="1" applyBorder="1" applyAlignment="1">
      <alignment vertical="center"/>
    </xf>
    <xf numFmtId="176" fontId="3" fillId="10" borderId="28" xfId="0" applyNumberFormat="1" applyFont="1" applyFill="1" applyBorder="1" applyAlignment="1">
      <alignment vertical="center"/>
    </xf>
    <xf numFmtId="176" fontId="20" fillId="0" borderId="14" xfId="0" applyNumberFormat="1" applyFont="1" applyBorder="1">
      <alignment vertical="center"/>
    </xf>
    <xf numFmtId="176" fontId="23" fillId="0" borderId="0" xfId="0" applyNumberFormat="1" applyFont="1">
      <alignment vertical="center"/>
    </xf>
    <xf numFmtId="176" fontId="24" fillId="0" borderId="0" xfId="0" applyNumberFormat="1" applyFont="1">
      <alignment vertical="center"/>
    </xf>
    <xf numFmtId="176" fontId="24" fillId="0" borderId="0" xfId="0" applyNumberFormat="1" applyFont="1" applyAlignment="1">
      <alignment vertical="center" wrapText="1"/>
    </xf>
    <xf numFmtId="176" fontId="24" fillId="0" borderId="14" xfId="0" applyNumberFormat="1" applyFont="1" applyBorder="1" applyAlignment="1">
      <alignment horizontal="center" vertical="center"/>
    </xf>
    <xf numFmtId="176" fontId="24" fillId="0" borderId="14" xfId="0" applyNumberFormat="1" applyFont="1" applyBorder="1" applyAlignment="1">
      <alignment vertical="center" wrapText="1"/>
    </xf>
    <xf numFmtId="176" fontId="24" fillId="9" borderId="14" xfId="0" applyNumberFormat="1" applyFont="1" applyFill="1" applyBorder="1" applyAlignment="1">
      <alignment horizontal="center" vertical="center" wrapText="1"/>
    </xf>
    <xf numFmtId="176" fontId="24" fillId="12" borderId="14" xfId="0" applyNumberFormat="1" applyFont="1" applyFill="1" applyBorder="1" applyAlignment="1">
      <alignment horizontal="center" vertical="center" wrapText="1"/>
    </xf>
    <xf numFmtId="176" fontId="24" fillId="0" borderId="14" xfId="0" applyNumberFormat="1" applyFont="1" applyBorder="1">
      <alignment vertical="center"/>
    </xf>
    <xf numFmtId="176" fontId="24" fillId="12" borderId="14" xfId="0" applyNumberFormat="1" applyFont="1" applyFill="1" applyBorder="1" applyAlignment="1">
      <alignment vertical="center" wrapText="1"/>
    </xf>
    <xf numFmtId="0" fontId="20" fillId="0" borderId="14" xfId="0" applyFont="1" applyBorder="1" applyAlignment="1">
      <alignment horizontal="center" vertical="center"/>
    </xf>
    <xf numFmtId="0" fontId="20" fillId="9" borderId="14" xfId="0" applyFont="1" applyFill="1" applyBorder="1" applyAlignment="1">
      <alignment horizontal="center" vertical="center"/>
    </xf>
    <xf numFmtId="0" fontId="24" fillId="0" borderId="14" xfId="0" applyFont="1" applyBorder="1" applyAlignment="1">
      <alignment vertical="center" wrapText="1"/>
    </xf>
    <xf numFmtId="0" fontId="24" fillId="0" borderId="14" xfId="0" applyFont="1" applyBorder="1">
      <alignment vertical="center"/>
    </xf>
    <xf numFmtId="0" fontId="24" fillId="0" borderId="14" xfId="0" applyFont="1" applyBorder="1" applyAlignment="1">
      <alignment horizontal="center" vertical="center"/>
    </xf>
    <xf numFmtId="176" fontId="24" fillId="9" borderId="14" xfId="0" applyNumberFormat="1" applyFont="1" applyFill="1" applyBorder="1" applyAlignment="1">
      <alignment horizontal="center" vertical="center"/>
    </xf>
    <xf numFmtId="0" fontId="25" fillId="0" borderId="0" xfId="19">
      <alignment vertical="center"/>
    </xf>
    <xf numFmtId="0" fontId="25" fillId="0" borderId="0" xfId="19" applyBorder="1">
      <alignment vertical="center"/>
    </xf>
    <xf numFmtId="0" fontId="27" fillId="0" borderId="14" xfId="19" applyFont="1" applyBorder="1" applyAlignment="1">
      <alignment horizontal="left" vertical="center" wrapText="1"/>
    </xf>
    <xf numFmtId="0" fontId="28" fillId="0" borderId="14" xfId="19" applyFont="1" applyBorder="1" applyAlignment="1">
      <alignment horizontal="left" vertical="center" wrapText="1"/>
    </xf>
    <xf numFmtId="14" fontId="28" fillId="0" borderId="14" xfId="19" applyNumberFormat="1" applyFont="1" applyBorder="1" applyAlignment="1">
      <alignment horizontal="center"/>
    </xf>
    <xf numFmtId="0" fontId="33" fillId="0" borderId="0" xfId="19" applyFont="1" applyBorder="1" applyAlignment="1">
      <alignment horizontal="center" vertical="center"/>
    </xf>
    <xf numFmtId="0" fontId="34" fillId="0" borderId="0" xfId="19" applyFont="1" applyBorder="1" applyAlignment="1">
      <alignment horizontal="left" vertical="center"/>
    </xf>
    <xf numFmtId="177" fontId="35" fillId="13" borderId="14" xfId="19" applyNumberFormat="1" applyFont="1" applyFill="1" applyBorder="1" applyAlignment="1">
      <alignment horizontal="center" vertical="center" wrapText="1"/>
    </xf>
    <xf numFmtId="0" fontId="35" fillId="13" borderId="14" xfId="19" applyFont="1" applyFill="1" applyBorder="1" applyAlignment="1">
      <alignment horizontal="center" vertical="center"/>
    </xf>
    <xf numFmtId="0" fontId="35" fillId="13" borderId="14" xfId="19" applyFont="1" applyFill="1" applyBorder="1" applyAlignment="1">
      <alignment horizontal="center" vertical="center" wrapText="1"/>
    </xf>
    <xf numFmtId="177" fontId="35" fillId="13" borderId="14" xfId="19" applyNumberFormat="1" applyFont="1" applyFill="1" applyBorder="1" applyAlignment="1">
      <alignment horizontal="center" vertical="center"/>
    </xf>
    <xf numFmtId="49" fontId="28" fillId="0" borderId="14" xfId="19" applyNumberFormat="1" applyFont="1" applyBorder="1" applyAlignment="1">
      <alignment horizontal="center"/>
    </xf>
    <xf numFmtId="0" fontId="38" fillId="0" borderId="0" xfId="19" applyFont="1" applyAlignment="1">
      <alignment vertical="center"/>
    </xf>
    <xf numFmtId="0" fontId="34" fillId="0" borderId="0" xfId="19" applyFont="1">
      <alignment vertical="center"/>
    </xf>
    <xf numFmtId="0" fontId="36" fillId="0" borderId="0" xfId="19" applyFont="1" applyAlignment="1">
      <alignment vertical="center"/>
    </xf>
    <xf numFmtId="0" fontId="39" fillId="0" borderId="0" xfId="22" applyFont="1"/>
    <xf numFmtId="0" fontId="40" fillId="0" borderId="0" xfId="22" applyFont="1"/>
    <xf numFmtId="0" fontId="39" fillId="0" borderId="0" xfId="22" applyFont="1" applyAlignment="1">
      <alignment horizontal="left"/>
    </xf>
    <xf numFmtId="0" fontId="39" fillId="0" borderId="47" xfId="22" applyFont="1" applyBorder="1" applyAlignment="1">
      <alignment horizontal="left"/>
    </xf>
    <xf numFmtId="0" fontId="39" fillId="0" borderId="48" xfId="22" applyFont="1" applyBorder="1" applyAlignment="1">
      <alignment horizontal="left"/>
    </xf>
    <xf numFmtId="0" fontId="39" fillId="0" borderId="49" xfId="22" applyFont="1" applyBorder="1" applyAlignment="1">
      <alignment horizontal="left"/>
    </xf>
    <xf numFmtId="0" fontId="39" fillId="0" borderId="50" xfId="22" applyFont="1" applyBorder="1" applyAlignment="1">
      <alignment horizontal="left"/>
    </xf>
    <xf numFmtId="0" fontId="39" fillId="0" borderId="51" xfId="22" applyFont="1" applyBorder="1" applyAlignment="1">
      <alignment horizontal="left"/>
    </xf>
    <xf numFmtId="0" fontId="39" fillId="0" borderId="52" xfId="22" applyFont="1" applyBorder="1" applyAlignment="1">
      <alignment horizontal="left"/>
    </xf>
    <xf numFmtId="0" fontId="39" fillId="0" borderId="53" xfId="22" applyFont="1" applyBorder="1" applyAlignment="1">
      <alignment horizontal="left"/>
    </xf>
    <xf numFmtId="0" fontId="39" fillId="0" borderId="49" xfId="22" applyFont="1" applyBorder="1" applyAlignment="1">
      <alignment horizontal="left" vertical="center"/>
    </xf>
    <xf numFmtId="0" fontId="39" fillId="12" borderId="48" xfId="22" applyFont="1" applyFill="1" applyBorder="1" applyAlignment="1">
      <alignment horizontal="left"/>
    </xf>
    <xf numFmtId="0" fontId="44" fillId="12" borderId="14" xfId="0" applyFont="1" applyFill="1" applyBorder="1" applyAlignment="1">
      <alignment horizontal="left" vertical="center" wrapText="1"/>
    </xf>
    <xf numFmtId="0" fontId="2" fillId="0" borderId="0" xfId="0" applyFont="1" applyAlignment="1">
      <alignment horizontal="center" vertical="center"/>
    </xf>
    <xf numFmtId="176" fontId="20" fillId="12" borderId="35" xfId="0" applyNumberFormat="1" applyFont="1" applyFill="1" applyBorder="1" applyAlignment="1">
      <alignment vertical="center"/>
    </xf>
    <xf numFmtId="178" fontId="28" fillId="0" borderId="14" xfId="19" applyNumberFormat="1" applyFont="1" applyBorder="1" applyAlignment="1">
      <alignment horizontal="left"/>
    </xf>
    <xf numFmtId="178" fontId="20" fillId="0" borderId="14" xfId="0" applyNumberFormat="1" applyFont="1" applyBorder="1">
      <alignment vertical="center"/>
    </xf>
    <xf numFmtId="178" fontId="20" fillId="0" borderId="14" xfId="0" applyNumberFormat="1" applyFont="1" applyBorder="1" applyAlignment="1">
      <alignment horizontal="center" vertical="center"/>
    </xf>
    <xf numFmtId="178" fontId="20" fillId="0" borderId="14" xfId="0" applyNumberFormat="1" applyFont="1" applyBorder="1" applyAlignment="1">
      <alignment horizontal="right" vertical="center"/>
    </xf>
    <xf numFmtId="0" fontId="43" fillId="0" borderId="14" xfId="0" applyFont="1" applyBorder="1">
      <alignment vertical="center"/>
    </xf>
    <xf numFmtId="0" fontId="39" fillId="0" borderId="50" xfId="22" applyFont="1" applyBorder="1" applyAlignment="1">
      <alignment horizontal="left" vertical="center" wrapText="1"/>
    </xf>
    <xf numFmtId="0" fontId="39" fillId="0" borderId="50" xfId="22" applyFont="1" applyBorder="1" applyAlignment="1">
      <alignment horizontal="left" wrapText="1"/>
    </xf>
    <xf numFmtId="0" fontId="45" fillId="0" borderId="54" xfId="0" applyFont="1" applyBorder="1" applyAlignment="1">
      <alignment horizontal="center" vertical="center" wrapText="1"/>
    </xf>
    <xf numFmtId="14" fontId="45" fillId="0" borderId="55" xfId="0" applyNumberFormat="1" applyFont="1" applyBorder="1" applyAlignment="1">
      <alignment horizontal="center" vertical="center" wrapText="1"/>
    </xf>
    <xf numFmtId="0" fontId="46" fillId="0" borderId="55" xfId="0" applyFont="1" applyBorder="1" applyAlignment="1">
      <alignment horizontal="center" vertical="center" wrapText="1"/>
    </xf>
    <xf numFmtId="0" fontId="45" fillId="0" borderId="55" xfId="0" applyFont="1" applyBorder="1" applyAlignment="1">
      <alignment horizontal="center" vertical="center" wrapText="1"/>
    </xf>
    <xf numFmtId="0" fontId="47" fillId="0" borderId="55" xfId="0" applyFont="1" applyBorder="1" applyAlignment="1">
      <alignment horizontal="center" vertical="center" wrapText="1"/>
    </xf>
    <xf numFmtId="0" fontId="46" fillId="0" borderId="55" xfId="0" applyFont="1" applyBorder="1" applyAlignment="1">
      <alignment horizontal="justify" vertical="center" wrapText="1"/>
    </xf>
    <xf numFmtId="0" fontId="48" fillId="0" borderId="55" xfId="0" applyFont="1" applyBorder="1" applyAlignment="1">
      <alignment horizontal="justify" vertical="center" wrapText="1"/>
    </xf>
    <xf numFmtId="0" fontId="49" fillId="0" borderId="0" xfId="25" applyFont="1">
      <alignment vertical="center"/>
    </xf>
    <xf numFmtId="0" fontId="49" fillId="0" borderId="14" xfId="25" applyFont="1" applyBorder="1" applyAlignment="1">
      <alignment horizontal="center" vertical="center"/>
    </xf>
    <xf numFmtId="0" fontId="52" fillId="12" borderId="14" xfId="25" applyFont="1" applyFill="1" applyBorder="1" applyAlignment="1">
      <alignment horizontal="center" vertical="center"/>
    </xf>
    <xf numFmtId="179" fontId="52" fillId="12" borderId="14" xfId="25" applyNumberFormat="1" applyFont="1" applyFill="1" applyBorder="1" applyAlignment="1">
      <alignment horizontal="left" vertical="center"/>
    </xf>
    <xf numFmtId="0" fontId="49" fillId="12" borderId="14" xfId="25" applyFont="1" applyFill="1" applyBorder="1" applyAlignment="1">
      <alignment horizontal="left" vertical="center"/>
    </xf>
    <xf numFmtId="180" fontId="49" fillId="0" borderId="14" xfId="25" applyNumberFormat="1" applyFont="1" applyBorder="1" applyAlignment="1">
      <alignment horizontal="center" vertical="center" wrapText="1"/>
    </xf>
    <xf numFmtId="0" fontId="54" fillId="0" borderId="42" xfId="25" applyFont="1" applyBorder="1" applyAlignment="1" applyProtection="1">
      <alignment horizontal="center" vertical="center" wrapText="1"/>
      <protection locked="0" hidden="1"/>
    </xf>
    <xf numFmtId="0" fontId="55" fillId="14" borderId="14" xfId="25" applyFont="1" applyFill="1" applyBorder="1" applyAlignment="1">
      <alignment horizontal="left" vertical="center" wrapText="1"/>
    </xf>
    <xf numFmtId="0" fontId="49" fillId="0" borderId="14" xfId="25" applyFont="1" applyBorder="1" applyAlignment="1" applyProtection="1">
      <alignment horizontal="left" vertical="center" wrapText="1"/>
      <protection locked="0" hidden="1"/>
    </xf>
    <xf numFmtId="0" fontId="25" fillId="12" borderId="14" xfId="25" applyFont="1" applyFill="1" applyBorder="1" applyAlignment="1">
      <alignment horizontal="center" vertical="center" wrapText="1"/>
    </xf>
    <xf numFmtId="14" fontId="49" fillId="0" borderId="14" xfId="25" applyNumberFormat="1" applyFont="1" applyBorder="1" applyAlignment="1">
      <alignment horizontal="left" vertical="center" wrapText="1"/>
    </xf>
    <xf numFmtId="14" fontId="49" fillId="12" borderId="14" xfId="25" applyNumberFormat="1" applyFont="1" applyFill="1" applyBorder="1" applyAlignment="1">
      <alignment horizontal="left" vertical="center" wrapText="1"/>
    </xf>
    <xf numFmtId="180" fontId="49" fillId="0" borderId="14" xfId="25" applyNumberFormat="1" applyFont="1" applyFill="1" applyBorder="1" applyAlignment="1" applyProtection="1">
      <alignment vertical="center" wrapText="1"/>
      <protection locked="0" hidden="1"/>
    </xf>
    <xf numFmtId="0" fontId="49" fillId="0" borderId="0" xfId="25" applyFont="1" applyAlignment="1">
      <alignment vertical="center" wrapText="1"/>
    </xf>
    <xf numFmtId="14" fontId="49" fillId="12" borderId="56" xfId="25" applyNumberFormat="1" applyFont="1" applyFill="1" applyBorder="1" applyAlignment="1">
      <alignment horizontal="left" vertical="center" wrapText="1"/>
    </xf>
    <xf numFmtId="0" fontId="49" fillId="0" borderId="14" xfId="25" applyFont="1" applyBorder="1" applyAlignment="1">
      <alignment horizontal="left" vertical="center" wrapText="1"/>
    </xf>
    <xf numFmtId="0" fontId="25" fillId="12" borderId="58" xfId="25" applyFont="1" applyFill="1" applyBorder="1" applyAlignment="1">
      <alignment horizontal="left" vertical="center" wrapText="1"/>
    </xf>
    <xf numFmtId="0" fontId="25" fillId="12" borderId="14" xfId="25" applyFont="1" applyFill="1" applyBorder="1" applyAlignment="1">
      <alignment horizontal="left" vertical="center" wrapText="1"/>
    </xf>
    <xf numFmtId="0" fontId="49" fillId="12" borderId="14" xfId="25" applyFont="1" applyFill="1" applyBorder="1" applyAlignment="1">
      <alignment horizontal="left" vertical="center" wrapText="1"/>
    </xf>
    <xf numFmtId="0" fontId="49" fillId="0" borderId="14" xfId="25" applyNumberFormat="1" applyFont="1" applyBorder="1" applyAlignment="1">
      <alignment horizontal="left" vertical="center" wrapText="1"/>
    </xf>
    <xf numFmtId="0" fontId="49" fillId="0" borderId="0" xfId="25" applyFont="1" applyAlignment="1">
      <alignment horizontal="center" vertical="center"/>
    </xf>
    <xf numFmtId="0" fontId="49" fillId="0" borderId="0" xfId="25" applyNumberFormat="1" applyFont="1" applyAlignment="1">
      <alignment horizontal="left" vertical="center" wrapText="1"/>
    </xf>
    <xf numFmtId="0" fontId="49" fillId="0" borderId="0" xfId="25" applyNumberFormat="1" applyFont="1" applyBorder="1" applyAlignment="1">
      <alignment vertical="center" wrapText="1"/>
    </xf>
    <xf numFmtId="0" fontId="52" fillId="12" borderId="0" xfId="25" applyFont="1" applyFill="1" applyAlignment="1">
      <alignment horizontal="center" vertical="center"/>
    </xf>
    <xf numFmtId="179" fontId="52" fillId="12" borderId="0" xfId="25" applyNumberFormat="1" applyFont="1" applyFill="1" applyAlignment="1">
      <alignment horizontal="left" vertical="center"/>
    </xf>
    <xf numFmtId="0" fontId="49" fillId="12" borderId="0" xfId="25" applyFill="1" applyAlignment="1">
      <alignment horizontal="left" vertical="center"/>
    </xf>
    <xf numFmtId="180" fontId="49" fillId="0" borderId="0" xfId="25" applyNumberFormat="1" applyFont="1" applyBorder="1" applyAlignment="1">
      <alignment vertical="center" wrapText="1"/>
    </xf>
    <xf numFmtId="0" fontId="26" fillId="0" borderId="0" xfId="19" applyFont="1" applyBorder="1" applyAlignment="1">
      <alignment horizontal="center" vertical="center"/>
    </xf>
    <xf numFmtId="0" fontId="28" fillId="0" borderId="0" xfId="19" applyFont="1" applyFill="1" applyBorder="1" applyAlignment="1">
      <alignment horizontal="center" vertical="center" wrapText="1"/>
    </xf>
    <xf numFmtId="0" fontId="28" fillId="0" borderId="0" xfId="19" applyFont="1" applyFill="1" applyBorder="1" applyAlignment="1">
      <alignment horizontal="center" vertical="center"/>
    </xf>
    <xf numFmtId="0" fontId="28" fillId="0" borderId="0" xfId="19" applyFont="1" applyBorder="1" applyAlignment="1">
      <alignment horizontal="center" vertical="center" wrapText="1"/>
    </xf>
    <xf numFmtId="0" fontId="33" fillId="0" borderId="0" xfId="19" applyFont="1" applyBorder="1" applyAlignment="1">
      <alignment horizontal="center" vertical="center"/>
    </xf>
    <xf numFmtId="0" fontId="34" fillId="0" borderId="46" xfId="19" applyFont="1" applyBorder="1" applyAlignment="1">
      <alignment horizontal="left" vertical="center"/>
    </xf>
    <xf numFmtId="0" fontId="36" fillId="0" borderId="0" xfId="19" applyFont="1" applyAlignment="1">
      <alignment horizontal="left" vertical="center"/>
    </xf>
    <xf numFmtId="0" fontId="41" fillId="0" borderId="0" xfId="22" applyFont="1" applyAlignment="1">
      <alignment horizontal="center"/>
    </xf>
    <xf numFmtId="176" fontId="24" fillId="9" borderId="14" xfId="0" applyNumberFormat="1" applyFont="1" applyFill="1" applyBorder="1" applyAlignment="1">
      <alignment horizontal="center" vertical="center"/>
    </xf>
    <xf numFmtId="0" fontId="20" fillId="9" borderId="14" xfId="0" applyFont="1" applyFill="1" applyBorder="1" applyAlignment="1">
      <alignment horizontal="center" vertical="center"/>
    </xf>
    <xf numFmtId="176" fontId="3" fillId="10" borderId="29" xfId="0" applyNumberFormat="1" applyFont="1" applyFill="1" applyBorder="1" applyAlignment="1">
      <alignment horizontal="center" vertical="center"/>
    </xf>
    <xf numFmtId="176" fontId="3" fillId="10" borderId="24" xfId="0" applyNumberFormat="1" applyFont="1" applyFill="1" applyBorder="1" applyAlignment="1">
      <alignment horizontal="center" vertical="center"/>
    </xf>
    <xf numFmtId="176" fontId="3" fillId="10" borderId="27" xfId="0" applyNumberFormat="1" applyFont="1" applyFill="1" applyBorder="1" applyAlignment="1">
      <alignment horizontal="center" vertical="center"/>
    </xf>
    <xf numFmtId="176" fontId="3" fillId="10" borderId="34" xfId="0" applyNumberFormat="1" applyFont="1" applyFill="1" applyBorder="1" applyAlignment="1">
      <alignment horizontal="center" vertical="center"/>
    </xf>
    <xf numFmtId="176" fontId="3" fillId="10" borderId="0" xfId="0" applyNumberFormat="1" applyFont="1" applyFill="1" applyBorder="1" applyAlignment="1">
      <alignment horizontal="center" vertical="center"/>
    </xf>
    <xf numFmtId="176" fontId="3" fillId="10" borderId="45" xfId="0" applyNumberFormat="1" applyFont="1" applyFill="1" applyBorder="1" applyAlignment="1">
      <alignment horizontal="center" vertical="center"/>
    </xf>
    <xf numFmtId="176" fontId="3" fillId="10" borderId="26" xfId="0" applyNumberFormat="1" applyFont="1" applyFill="1" applyBorder="1" applyAlignment="1">
      <alignment horizontal="center" vertical="center"/>
    </xf>
    <xf numFmtId="176" fontId="3" fillId="10" borderId="16" xfId="0" applyNumberFormat="1" applyFont="1" applyFill="1" applyBorder="1" applyAlignment="1">
      <alignment horizontal="center" vertical="center"/>
    </xf>
    <xf numFmtId="176" fontId="3" fillId="10" borderId="38" xfId="0" applyNumberFormat="1" applyFont="1" applyFill="1" applyBorder="1" applyAlignment="1">
      <alignment horizontal="center" vertical="center"/>
    </xf>
    <xf numFmtId="176" fontId="3" fillId="10" borderId="39" xfId="0" applyNumberFormat="1" applyFont="1" applyFill="1" applyBorder="1" applyAlignment="1">
      <alignment horizontal="center" vertical="center"/>
    </xf>
    <xf numFmtId="176" fontId="21" fillId="10" borderId="20" xfId="0" applyNumberFormat="1" applyFont="1" applyFill="1" applyBorder="1" applyAlignment="1">
      <alignment horizontal="center" vertical="center"/>
    </xf>
    <xf numFmtId="176" fontId="3" fillId="10" borderId="18" xfId="0" applyNumberFormat="1" applyFont="1" applyFill="1" applyBorder="1" applyAlignment="1">
      <alignment horizontal="center" vertical="center"/>
    </xf>
    <xf numFmtId="176" fontId="20" fillId="0" borderId="41" xfId="0" applyNumberFormat="1" applyFont="1" applyBorder="1" applyAlignment="1">
      <alignment horizontal="center" vertical="center"/>
    </xf>
    <xf numFmtId="176" fontId="20" fillId="0" borderId="21" xfId="0" applyNumberFormat="1" applyFont="1" applyBorder="1" applyAlignment="1">
      <alignment horizontal="center" vertical="center"/>
    </xf>
    <xf numFmtId="176" fontId="20" fillId="0" borderId="24" xfId="0" applyNumberFormat="1" applyFont="1" applyBorder="1" applyAlignment="1">
      <alignment horizontal="center" vertical="center"/>
    </xf>
    <xf numFmtId="176" fontId="20" fillId="0" borderId="25" xfId="0" applyNumberFormat="1" applyFont="1" applyBorder="1" applyAlignment="1">
      <alignment horizontal="center" vertical="center"/>
    </xf>
    <xf numFmtId="176" fontId="20"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xf>
    <xf numFmtId="176" fontId="20" fillId="0" borderId="31" xfId="0" applyNumberFormat="1" applyFont="1" applyBorder="1" applyAlignment="1">
      <alignment horizontal="center" vertical="center"/>
    </xf>
    <xf numFmtId="176" fontId="20" fillId="0" borderId="23" xfId="0" applyNumberFormat="1" applyFont="1" applyBorder="1" applyAlignment="1">
      <alignment horizontal="center" vertical="center"/>
    </xf>
    <xf numFmtId="176" fontId="20" fillId="0" borderId="17" xfId="0" applyNumberFormat="1" applyFont="1" applyBorder="1" applyAlignment="1">
      <alignment horizontal="center" vertical="center"/>
    </xf>
    <xf numFmtId="0" fontId="50" fillId="0" borderId="14" xfId="25" applyNumberFormat="1" applyFont="1" applyFill="1" applyBorder="1" applyAlignment="1">
      <alignment horizontal="center" vertical="center"/>
    </xf>
    <xf numFmtId="44" fontId="49" fillId="0" borderId="56" xfId="26" applyFont="1" applyBorder="1" applyAlignment="1" applyProtection="1">
      <alignment horizontal="center" vertical="center" wrapText="1"/>
      <protection locked="0" hidden="1"/>
    </xf>
    <xf numFmtId="44" fontId="49" fillId="0" borderId="57" xfId="26" applyFont="1" applyBorder="1" applyAlignment="1" applyProtection="1">
      <alignment horizontal="center" vertical="center" wrapText="1"/>
      <protection locked="0" hidden="1"/>
    </xf>
    <xf numFmtId="0" fontId="49" fillId="0" borderId="56" xfId="25" applyFont="1" applyBorder="1" applyAlignment="1" applyProtection="1">
      <alignment horizontal="center" vertical="center" wrapText="1"/>
      <protection locked="0" hidden="1"/>
    </xf>
    <xf numFmtId="0" fontId="49" fillId="0" borderId="57" xfId="25" applyFont="1" applyBorder="1" applyAlignment="1" applyProtection="1">
      <alignment horizontal="center" vertical="center" wrapText="1"/>
      <protection locked="0" hidden="1"/>
    </xf>
    <xf numFmtId="0" fontId="49" fillId="0" borderId="58" xfId="25" applyFont="1" applyBorder="1" applyAlignment="1" applyProtection="1">
      <alignment horizontal="center" vertical="center" wrapText="1"/>
      <protection locked="0" hidden="1"/>
    </xf>
    <xf numFmtId="0" fontId="39" fillId="0" borderId="0" xfId="22" applyFont="1" applyAlignment="1">
      <alignment horizontal="right"/>
    </xf>
  </cellXfs>
  <cellStyles count="27">
    <cellStyle name="标题 1 2" xfId="3"/>
    <cellStyle name="标题 2 2" xfId="4"/>
    <cellStyle name="标题 3 2" xfId="5"/>
    <cellStyle name="标题 4 2" xfId="6"/>
    <cellStyle name="标题 5" xfId="2"/>
    <cellStyle name="差 2" xfId="7"/>
    <cellStyle name="差_古田智能办公系统-项目估算记录" xfId="20"/>
    <cellStyle name="差_广州供电局应急指挥中心技术支持系统-项目风险管理报告" xfId="21"/>
    <cellStyle name="常规" xfId="0" builtinId="0"/>
    <cellStyle name="常规 2" xfId="1"/>
    <cellStyle name="常规 3" xfId="22"/>
    <cellStyle name="常规 4" xfId="25"/>
    <cellStyle name="常规_广州供电局应急指挥中心技术支持系统-项目风险管理报告" xfId="19"/>
    <cellStyle name="好 2" xfId="8"/>
    <cellStyle name="好_古田智能办公系统-项目估算记录" xfId="23"/>
    <cellStyle name="好_广州供电局应急指挥中心技术支持系统-项目风险管理报告" xfId="24"/>
    <cellStyle name="汇总 2" xfId="9"/>
    <cellStyle name="货币 2" xfId="26"/>
    <cellStyle name="计算 2" xfId="10"/>
    <cellStyle name="检查单元格 2" xfId="11"/>
    <cellStyle name="解释性文本 2" xfId="12"/>
    <cellStyle name="警告文本 2" xfId="13"/>
    <cellStyle name="链接单元格 2" xfId="14"/>
    <cellStyle name="适中 2" xfId="15"/>
    <cellStyle name="输出 2" xfId="16"/>
    <cellStyle name="输入 2" xfId="17"/>
    <cellStyle name="注释 2" xfId="1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A6" sqref="A6:H6"/>
    </sheetView>
  </sheetViews>
  <sheetFormatPr defaultRowHeight="13.5" x14ac:dyDescent="0.15"/>
  <cols>
    <col min="1" max="1" width="8.5" style="71" customWidth="1"/>
    <col min="2" max="2" width="9" style="71"/>
    <col min="3" max="3" width="12.25" style="71" bestFit="1" customWidth="1"/>
    <col min="4" max="4" width="9.5" style="71" customWidth="1"/>
    <col min="5" max="5" width="15.25" style="71" bestFit="1" customWidth="1"/>
    <col min="6" max="6" width="18.375" style="71" customWidth="1"/>
    <col min="7" max="256" width="9" style="71"/>
    <col min="257" max="257" width="8.5" style="71" customWidth="1"/>
    <col min="258" max="258" width="9" style="71"/>
    <col min="259" max="259" width="12.25" style="71" bestFit="1" customWidth="1"/>
    <col min="260" max="260" width="9.5" style="71" customWidth="1"/>
    <col min="261" max="261" width="15.25" style="71" bestFit="1" customWidth="1"/>
    <col min="262" max="262" width="14.5" style="71" customWidth="1"/>
    <col min="263" max="512" width="9" style="71"/>
    <col min="513" max="513" width="8.5" style="71" customWidth="1"/>
    <col min="514" max="514" width="9" style="71"/>
    <col min="515" max="515" width="12.25" style="71" bestFit="1" customWidth="1"/>
    <col min="516" max="516" width="9.5" style="71" customWidth="1"/>
    <col min="517" max="517" width="15.25" style="71" bestFit="1" customWidth="1"/>
    <col min="518" max="518" width="14.5" style="71" customWidth="1"/>
    <col min="519" max="768" width="9" style="71"/>
    <col min="769" max="769" width="8.5" style="71" customWidth="1"/>
    <col min="770" max="770" width="9" style="71"/>
    <col min="771" max="771" width="12.25" style="71" bestFit="1" customWidth="1"/>
    <col min="772" max="772" width="9.5" style="71" customWidth="1"/>
    <col min="773" max="773" width="15.25" style="71" bestFit="1" customWidth="1"/>
    <col min="774" max="774" width="14.5" style="71" customWidth="1"/>
    <col min="775" max="1024" width="9" style="71"/>
    <col min="1025" max="1025" width="8.5" style="71" customWidth="1"/>
    <col min="1026" max="1026" width="9" style="71"/>
    <col min="1027" max="1027" width="12.25" style="71" bestFit="1" customWidth="1"/>
    <col min="1028" max="1028" width="9.5" style="71" customWidth="1"/>
    <col min="1029" max="1029" width="15.25" style="71" bestFit="1" customWidth="1"/>
    <col min="1030" max="1030" width="14.5" style="71" customWidth="1"/>
    <col min="1031" max="1280" width="9" style="71"/>
    <col min="1281" max="1281" width="8.5" style="71" customWidth="1"/>
    <col min="1282" max="1282" width="9" style="71"/>
    <col min="1283" max="1283" width="12.25" style="71" bestFit="1" customWidth="1"/>
    <col min="1284" max="1284" width="9.5" style="71" customWidth="1"/>
    <col min="1285" max="1285" width="15.25" style="71" bestFit="1" customWidth="1"/>
    <col min="1286" max="1286" width="14.5" style="71" customWidth="1"/>
    <col min="1287" max="1536" width="9" style="71"/>
    <col min="1537" max="1537" width="8.5" style="71" customWidth="1"/>
    <col min="1538" max="1538" width="9" style="71"/>
    <col min="1539" max="1539" width="12.25" style="71" bestFit="1" customWidth="1"/>
    <col min="1540" max="1540" width="9.5" style="71" customWidth="1"/>
    <col min="1541" max="1541" width="15.25" style="71" bestFit="1" customWidth="1"/>
    <col min="1542" max="1542" width="14.5" style="71" customWidth="1"/>
    <col min="1543" max="1792" width="9" style="71"/>
    <col min="1793" max="1793" width="8.5" style="71" customWidth="1"/>
    <col min="1794" max="1794" width="9" style="71"/>
    <col min="1795" max="1795" width="12.25" style="71" bestFit="1" customWidth="1"/>
    <col min="1796" max="1796" width="9.5" style="71" customWidth="1"/>
    <col min="1797" max="1797" width="15.25" style="71" bestFit="1" customWidth="1"/>
    <col min="1798" max="1798" width="14.5" style="71" customWidth="1"/>
    <col min="1799" max="2048" width="9" style="71"/>
    <col min="2049" max="2049" width="8.5" style="71" customWidth="1"/>
    <col min="2050" max="2050" width="9" style="71"/>
    <col min="2051" max="2051" width="12.25" style="71" bestFit="1" customWidth="1"/>
    <col min="2052" max="2052" width="9.5" style="71" customWidth="1"/>
    <col min="2053" max="2053" width="15.25" style="71" bestFit="1" customWidth="1"/>
    <col min="2054" max="2054" width="14.5" style="71" customWidth="1"/>
    <col min="2055" max="2304" width="9" style="71"/>
    <col min="2305" max="2305" width="8.5" style="71" customWidth="1"/>
    <col min="2306" max="2306" width="9" style="71"/>
    <col min="2307" max="2307" width="12.25" style="71" bestFit="1" customWidth="1"/>
    <col min="2308" max="2308" width="9.5" style="71" customWidth="1"/>
    <col min="2309" max="2309" width="15.25" style="71" bestFit="1" customWidth="1"/>
    <col min="2310" max="2310" width="14.5" style="71" customWidth="1"/>
    <col min="2311" max="2560" width="9" style="71"/>
    <col min="2561" max="2561" width="8.5" style="71" customWidth="1"/>
    <col min="2562" max="2562" width="9" style="71"/>
    <col min="2563" max="2563" width="12.25" style="71" bestFit="1" customWidth="1"/>
    <col min="2564" max="2564" width="9.5" style="71" customWidth="1"/>
    <col min="2565" max="2565" width="15.25" style="71" bestFit="1" customWidth="1"/>
    <col min="2566" max="2566" width="14.5" style="71" customWidth="1"/>
    <col min="2567" max="2816" width="9" style="71"/>
    <col min="2817" max="2817" width="8.5" style="71" customWidth="1"/>
    <col min="2818" max="2818" width="9" style="71"/>
    <col min="2819" max="2819" width="12.25" style="71" bestFit="1" customWidth="1"/>
    <col min="2820" max="2820" width="9.5" style="71" customWidth="1"/>
    <col min="2821" max="2821" width="15.25" style="71" bestFit="1" customWidth="1"/>
    <col min="2822" max="2822" width="14.5" style="71" customWidth="1"/>
    <col min="2823" max="3072" width="9" style="71"/>
    <col min="3073" max="3073" width="8.5" style="71" customWidth="1"/>
    <col min="3074" max="3074" width="9" style="71"/>
    <col min="3075" max="3075" width="12.25" style="71" bestFit="1" customWidth="1"/>
    <col min="3076" max="3076" width="9.5" style="71" customWidth="1"/>
    <col min="3077" max="3077" width="15.25" style="71" bestFit="1" customWidth="1"/>
    <col min="3078" max="3078" width="14.5" style="71" customWidth="1"/>
    <col min="3079" max="3328" width="9" style="71"/>
    <col min="3329" max="3329" width="8.5" style="71" customWidth="1"/>
    <col min="3330" max="3330" width="9" style="71"/>
    <col min="3331" max="3331" width="12.25" style="71" bestFit="1" customWidth="1"/>
    <col min="3332" max="3332" width="9.5" style="71" customWidth="1"/>
    <col min="3333" max="3333" width="15.25" style="71" bestFit="1" customWidth="1"/>
    <col min="3334" max="3334" width="14.5" style="71" customWidth="1"/>
    <col min="3335" max="3584" width="9" style="71"/>
    <col min="3585" max="3585" width="8.5" style="71" customWidth="1"/>
    <col min="3586" max="3586" width="9" style="71"/>
    <col min="3587" max="3587" width="12.25" style="71" bestFit="1" customWidth="1"/>
    <col min="3588" max="3588" width="9.5" style="71" customWidth="1"/>
    <col min="3589" max="3589" width="15.25" style="71" bestFit="1" customWidth="1"/>
    <col min="3590" max="3590" width="14.5" style="71" customWidth="1"/>
    <col min="3591" max="3840" width="9" style="71"/>
    <col min="3841" max="3841" width="8.5" style="71" customWidth="1"/>
    <col min="3842" max="3842" width="9" style="71"/>
    <col min="3843" max="3843" width="12.25" style="71" bestFit="1" customWidth="1"/>
    <col min="3844" max="3844" width="9.5" style="71" customWidth="1"/>
    <col min="3845" max="3845" width="15.25" style="71" bestFit="1" customWidth="1"/>
    <col min="3846" max="3846" width="14.5" style="71" customWidth="1"/>
    <col min="3847" max="4096" width="9" style="71"/>
    <col min="4097" max="4097" width="8.5" style="71" customWidth="1"/>
    <col min="4098" max="4098" width="9" style="71"/>
    <col min="4099" max="4099" width="12.25" style="71" bestFit="1" customWidth="1"/>
    <col min="4100" max="4100" width="9.5" style="71" customWidth="1"/>
    <col min="4101" max="4101" width="15.25" style="71" bestFit="1" customWidth="1"/>
    <col min="4102" max="4102" width="14.5" style="71" customWidth="1"/>
    <col min="4103" max="4352" width="9" style="71"/>
    <col min="4353" max="4353" width="8.5" style="71" customWidth="1"/>
    <col min="4354" max="4354" width="9" style="71"/>
    <col min="4355" max="4355" width="12.25" style="71" bestFit="1" customWidth="1"/>
    <col min="4356" max="4356" width="9.5" style="71" customWidth="1"/>
    <col min="4357" max="4357" width="15.25" style="71" bestFit="1" customWidth="1"/>
    <col min="4358" max="4358" width="14.5" style="71" customWidth="1"/>
    <col min="4359" max="4608" width="9" style="71"/>
    <col min="4609" max="4609" width="8.5" style="71" customWidth="1"/>
    <col min="4610" max="4610" width="9" style="71"/>
    <col min="4611" max="4611" width="12.25" style="71" bestFit="1" customWidth="1"/>
    <col min="4612" max="4612" width="9.5" style="71" customWidth="1"/>
    <col min="4613" max="4613" width="15.25" style="71" bestFit="1" customWidth="1"/>
    <col min="4614" max="4614" width="14.5" style="71" customWidth="1"/>
    <col min="4615" max="4864" width="9" style="71"/>
    <col min="4865" max="4865" width="8.5" style="71" customWidth="1"/>
    <col min="4866" max="4866" width="9" style="71"/>
    <col min="4867" max="4867" width="12.25" style="71" bestFit="1" customWidth="1"/>
    <col min="4868" max="4868" width="9.5" style="71" customWidth="1"/>
    <col min="4869" max="4869" width="15.25" style="71" bestFit="1" customWidth="1"/>
    <col min="4870" max="4870" width="14.5" style="71" customWidth="1"/>
    <col min="4871" max="5120" width="9" style="71"/>
    <col min="5121" max="5121" width="8.5" style="71" customWidth="1"/>
    <col min="5122" max="5122" width="9" style="71"/>
    <col min="5123" max="5123" width="12.25" style="71" bestFit="1" customWidth="1"/>
    <col min="5124" max="5124" width="9.5" style="71" customWidth="1"/>
    <col min="5125" max="5125" width="15.25" style="71" bestFit="1" customWidth="1"/>
    <col min="5126" max="5126" width="14.5" style="71" customWidth="1"/>
    <col min="5127" max="5376" width="9" style="71"/>
    <col min="5377" max="5377" width="8.5" style="71" customWidth="1"/>
    <col min="5378" max="5378" width="9" style="71"/>
    <col min="5379" max="5379" width="12.25" style="71" bestFit="1" customWidth="1"/>
    <col min="5380" max="5380" width="9.5" style="71" customWidth="1"/>
    <col min="5381" max="5381" width="15.25" style="71" bestFit="1" customWidth="1"/>
    <col min="5382" max="5382" width="14.5" style="71" customWidth="1"/>
    <col min="5383" max="5632" width="9" style="71"/>
    <col min="5633" max="5633" width="8.5" style="71" customWidth="1"/>
    <col min="5634" max="5634" width="9" style="71"/>
    <col min="5635" max="5635" width="12.25" style="71" bestFit="1" customWidth="1"/>
    <col min="5636" max="5636" width="9.5" style="71" customWidth="1"/>
    <col min="5637" max="5637" width="15.25" style="71" bestFit="1" customWidth="1"/>
    <col min="5638" max="5638" width="14.5" style="71" customWidth="1"/>
    <col min="5639" max="5888" width="9" style="71"/>
    <col min="5889" max="5889" width="8.5" style="71" customWidth="1"/>
    <col min="5890" max="5890" width="9" style="71"/>
    <col min="5891" max="5891" width="12.25" style="71" bestFit="1" customWidth="1"/>
    <col min="5892" max="5892" width="9.5" style="71" customWidth="1"/>
    <col min="5893" max="5893" width="15.25" style="71" bestFit="1" customWidth="1"/>
    <col min="5894" max="5894" width="14.5" style="71" customWidth="1"/>
    <col min="5895" max="6144" width="9" style="71"/>
    <col min="6145" max="6145" width="8.5" style="71" customWidth="1"/>
    <col min="6146" max="6146" width="9" style="71"/>
    <col min="6147" max="6147" width="12.25" style="71" bestFit="1" customWidth="1"/>
    <col min="6148" max="6148" width="9.5" style="71" customWidth="1"/>
    <col min="6149" max="6149" width="15.25" style="71" bestFit="1" customWidth="1"/>
    <col min="6150" max="6150" width="14.5" style="71" customWidth="1"/>
    <col min="6151" max="6400" width="9" style="71"/>
    <col min="6401" max="6401" width="8.5" style="71" customWidth="1"/>
    <col min="6402" max="6402" width="9" style="71"/>
    <col min="6403" max="6403" width="12.25" style="71" bestFit="1" customWidth="1"/>
    <col min="6404" max="6404" width="9.5" style="71" customWidth="1"/>
    <col min="6405" max="6405" width="15.25" style="71" bestFit="1" customWidth="1"/>
    <col min="6406" max="6406" width="14.5" style="71" customWidth="1"/>
    <col min="6407" max="6656" width="9" style="71"/>
    <col min="6657" max="6657" width="8.5" style="71" customWidth="1"/>
    <col min="6658" max="6658" width="9" style="71"/>
    <col min="6659" max="6659" width="12.25" style="71" bestFit="1" customWidth="1"/>
    <col min="6660" max="6660" width="9.5" style="71" customWidth="1"/>
    <col min="6661" max="6661" width="15.25" style="71" bestFit="1" customWidth="1"/>
    <col min="6662" max="6662" width="14.5" style="71" customWidth="1"/>
    <col min="6663" max="6912" width="9" style="71"/>
    <col min="6913" max="6913" width="8.5" style="71" customWidth="1"/>
    <col min="6914" max="6914" width="9" style="71"/>
    <col min="6915" max="6915" width="12.25" style="71" bestFit="1" customWidth="1"/>
    <col min="6916" max="6916" width="9.5" style="71" customWidth="1"/>
    <col min="6917" max="6917" width="15.25" style="71" bestFit="1" customWidth="1"/>
    <col min="6918" max="6918" width="14.5" style="71" customWidth="1"/>
    <col min="6919" max="7168" width="9" style="71"/>
    <col min="7169" max="7169" width="8.5" style="71" customWidth="1"/>
    <col min="7170" max="7170" width="9" style="71"/>
    <col min="7171" max="7171" width="12.25" style="71" bestFit="1" customWidth="1"/>
    <col min="7172" max="7172" width="9.5" style="71" customWidth="1"/>
    <col min="7173" max="7173" width="15.25" style="71" bestFit="1" customWidth="1"/>
    <col min="7174" max="7174" width="14.5" style="71" customWidth="1"/>
    <col min="7175" max="7424" width="9" style="71"/>
    <col min="7425" max="7425" width="8.5" style="71" customWidth="1"/>
    <col min="7426" max="7426" width="9" style="71"/>
    <col min="7427" max="7427" width="12.25" style="71" bestFit="1" customWidth="1"/>
    <col min="7428" max="7428" width="9.5" style="71" customWidth="1"/>
    <col min="7429" max="7429" width="15.25" style="71" bestFit="1" customWidth="1"/>
    <col min="7430" max="7430" width="14.5" style="71" customWidth="1"/>
    <col min="7431" max="7680" width="9" style="71"/>
    <col min="7681" max="7681" width="8.5" style="71" customWidth="1"/>
    <col min="7682" max="7682" width="9" style="71"/>
    <col min="7683" max="7683" width="12.25" style="71" bestFit="1" customWidth="1"/>
    <col min="7684" max="7684" width="9.5" style="71" customWidth="1"/>
    <col min="7685" max="7685" width="15.25" style="71" bestFit="1" customWidth="1"/>
    <col min="7686" max="7686" width="14.5" style="71" customWidth="1"/>
    <col min="7687" max="7936" width="9" style="71"/>
    <col min="7937" max="7937" width="8.5" style="71" customWidth="1"/>
    <col min="7938" max="7938" width="9" style="71"/>
    <col min="7939" max="7939" width="12.25" style="71" bestFit="1" customWidth="1"/>
    <col min="7940" max="7940" width="9.5" style="71" customWidth="1"/>
    <col min="7941" max="7941" width="15.25" style="71" bestFit="1" customWidth="1"/>
    <col min="7942" max="7942" width="14.5" style="71" customWidth="1"/>
    <col min="7943" max="8192" width="9" style="71"/>
    <col min="8193" max="8193" width="8.5" style="71" customWidth="1"/>
    <col min="8194" max="8194" width="9" style="71"/>
    <col min="8195" max="8195" width="12.25" style="71" bestFit="1" customWidth="1"/>
    <col min="8196" max="8196" width="9.5" style="71" customWidth="1"/>
    <col min="8197" max="8197" width="15.25" style="71" bestFit="1" customWidth="1"/>
    <col min="8198" max="8198" width="14.5" style="71" customWidth="1"/>
    <col min="8199" max="8448" width="9" style="71"/>
    <col min="8449" max="8449" width="8.5" style="71" customWidth="1"/>
    <col min="8450" max="8450" width="9" style="71"/>
    <col min="8451" max="8451" width="12.25" style="71" bestFit="1" customWidth="1"/>
    <col min="8452" max="8452" width="9.5" style="71" customWidth="1"/>
    <col min="8453" max="8453" width="15.25" style="71" bestFit="1" customWidth="1"/>
    <col min="8454" max="8454" width="14.5" style="71" customWidth="1"/>
    <col min="8455" max="8704" width="9" style="71"/>
    <col min="8705" max="8705" width="8.5" style="71" customWidth="1"/>
    <col min="8706" max="8706" width="9" style="71"/>
    <col min="8707" max="8707" width="12.25" style="71" bestFit="1" customWidth="1"/>
    <col min="8708" max="8708" width="9.5" style="71" customWidth="1"/>
    <col min="8709" max="8709" width="15.25" style="71" bestFit="1" customWidth="1"/>
    <col min="8710" max="8710" width="14.5" style="71" customWidth="1"/>
    <col min="8711" max="8960" width="9" style="71"/>
    <col min="8961" max="8961" width="8.5" style="71" customWidth="1"/>
    <col min="8962" max="8962" width="9" style="71"/>
    <col min="8963" max="8963" width="12.25" style="71" bestFit="1" customWidth="1"/>
    <col min="8964" max="8964" width="9.5" style="71" customWidth="1"/>
    <col min="8965" max="8965" width="15.25" style="71" bestFit="1" customWidth="1"/>
    <col min="8966" max="8966" width="14.5" style="71" customWidth="1"/>
    <col min="8967" max="9216" width="9" style="71"/>
    <col min="9217" max="9217" width="8.5" style="71" customWidth="1"/>
    <col min="9218" max="9218" width="9" style="71"/>
    <col min="9219" max="9219" width="12.25" style="71" bestFit="1" customWidth="1"/>
    <col min="9220" max="9220" width="9.5" style="71" customWidth="1"/>
    <col min="9221" max="9221" width="15.25" style="71" bestFit="1" customWidth="1"/>
    <col min="9222" max="9222" width="14.5" style="71" customWidth="1"/>
    <col min="9223" max="9472" width="9" style="71"/>
    <col min="9473" max="9473" width="8.5" style="71" customWidth="1"/>
    <col min="9474" max="9474" width="9" style="71"/>
    <col min="9475" max="9475" width="12.25" style="71" bestFit="1" customWidth="1"/>
    <col min="9476" max="9476" width="9.5" style="71" customWidth="1"/>
    <col min="9477" max="9477" width="15.25" style="71" bestFit="1" customWidth="1"/>
    <col min="9478" max="9478" width="14.5" style="71" customWidth="1"/>
    <col min="9479" max="9728" width="9" style="71"/>
    <col min="9729" max="9729" width="8.5" style="71" customWidth="1"/>
    <col min="9730" max="9730" width="9" style="71"/>
    <col min="9731" max="9731" width="12.25" style="71" bestFit="1" customWidth="1"/>
    <col min="9732" max="9732" width="9.5" style="71" customWidth="1"/>
    <col min="9733" max="9733" width="15.25" style="71" bestFit="1" customWidth="1"/>
    <col min="9734" max="9734" width="14.5" style="71" customWidth="1"/>
    <col min="9735" max="9984" width="9" style="71"/>
    <col min="9985" max="9985" width="8.5" style="71" customWidth="1"/>
    <col min="9986" max="9986" width="9" style="71"/>
    <col min="9987" max="9987" width="12.25" style="71" bestFit="1" customWidth="1"/>
    <col min="9988" max="9988" width="9.5" style="71" customWidth="1"/>
    <col min="9989" max="9989" width="15.25" style="71" bestFit="1" customWidth="1"/>
    <col min="9990" max="9990" width="14.5" style="71" customWidth="1"/>
    <col min="9991" max="10240" width="9" style="71"/>
    <col min="10241" max="10241" width="8.5" style="71" customWidth="1"/>
    <col min="10242" max="10242" width="9" style="71"/>
    <col min="10243" max="10243" width="12.25" style="71" bestFit="1" customWidth="1"/>
    <col min="10244" max="10244" width="9.5" style="71" customWidth="1"/>
    <col min="10245" max="10245" width="15.25" style="71" bestFit="1" customWidth="1"/>
    <col min="10246" max="10246" width="14.5" style="71" customWidth="1"/>
    <col min="10247" max="10496" width="9" style="71"/>
    <col min="10497" max="10497" width="8.5" style="71" customWidth="1"/>
    <col min="10498" max="10498" width="9" style="71"/>
    <col min="10499" max="10499" width="12.25" style="71" bestFit="1" customWidth="1"/>
    <col min="10500" max="10500" width="9.5" style="71" customWidth="1"/>
    <col min="10501" max="10501" width="15.25" style="71" bestFit="1" customWidth="1"/>
    <col min="10502" max="10502" width="14.5" style="71" customWidth="1"/>
    <col min="10503" max="10752" width="9" style="71"/>
    <col min="10753" max="10753" width="8.5" style="71" customWidth="1"/>
    <col min="10754" max="10754" width="9" style="71"/>
    <col min="10755" max="10755" width="12.25" style="71" bestFit="1" customWidth="1"/>
    <col min="10756" max="10756" width="9.5" style="71" customWidth="1"/>
    <col min="10757" max="10757" width="15.25" style="71" bestFit="1" customWidth="1"/>
    <col min="10758" max="10758" width="14.5" style="71" customWidth="1"/>
    <col min="10759" max="11008" width="9" style="71"/>
    <col min="11009" max="11009" width="8.5" style="71" customWidth="1"/>
    <col min="11010" max="11010" width="9" style="71"/>
    <col min="11011" max="11011" width="12.25" style="71" bestFit="1" customWidth="1"/>
    <col min="11012" max="11012" width="9.5" style="71" customWidth="1"/>
    <col min="11013" max="11013" width="15.25" style="71" bestFit="1" customWidth="1"/>
    <col min="11014" max="11014" width="14.5" style="71" customWidth="1"/>
    <col min="11015" max="11264" width="9" style="71"/>
    <col min="11265" max="11265" width="8.5" style="71" customWidth="1"/>
    <col min="11266" max="11266" width="9" style="71"/>
    <col min="11267" max="11267" width="12.25" style="71" bestFit="1" customWidth="1"/>
    <col min="11268" max="11268" width="9.5" style="71" customWidth="1"/>
    <col min="11269" max="11269" width="15.25" style="71" bestFit="1" customWidth="1"/>
    <col min="11270" max="11270" width="14.5" style="71" customWidth="1"/>
    <col min="11271" max="11520" width="9" style="71"/>
    <col min="11521" max="11521" width="8.5" style="71" customWidth="1"/>
    <col min="11522" max="11522" width="9" style="71"/>
    <col min="11523" max="11523" width="12.25" style="71" bestFit="1" customWidth="1"/>
    <col min="11524" max="11524" width="9.5" style="71" customWidth="1"/>
    <col min="11525" max="11525" width="15.25" style="71" bestFit="1" customWidth="1"/>
    <col min="11526" max="11526" width="14.5" style="71" customWidth="1"/>
    <col min="11527" max="11776" width="9" style="71"/>
    <col min="11777" max="11777" width="8.5" style="71" customWidth="1"/>
    <col min="11778" max="11778" width="9" style="71"/>
    <col min="11779" max="11779" width="12.25" style="71" bestFit="1" customWidth="1"/>
    <col min="11780" max="11780" width="9.5" style="71" customWidth="1"/>
    <col min="11781" max="11781" width="15.25" style="71" bestFit="1" customWidth="1"/>
    <col min="11782" max="11782" width="14.5" style="71" customWidth="1"/>
    <col min="11783" max="12032" width="9" style="71"/>
    <col min="12033" max="12033" width="8.5" style="71" customWidth="1"/>
    <col min="12034" max="12034" width="9" style="71"/>
    <col min="12035" max="12035" width="12.25" style="71" bestFit="1" customWidth="1"/>
    <col min="12036" max="12036" width="9.5" style="71" customWidth="1"/>
    <col min="12037" max="12037" width="15.25" style="71" bestFit="1" customWidth="1"/>
    <col min="12038" max="12038" width="14.5" style="71" customWidth="1"/>
    <col min="12039" max="12288" width="9" style="71"/>
    <col min="12289" max="12289" width="8.5" style="71" customWidth="1"/>
    <col min="12290" max="12290" width="9" style="71"/>
    <col min="12291" max="12291" width="12.25" style="71" bestFit="1" customWidth="1"/>
    <col min="12292" max="12292" width="9.5" style="71" customWidth="1"/>
    <col min="12293" max="12293" width="15.25" style="71" bestFit="1" customWidth="1"/>
    <col min="12294" max="12294" width="14.5" style="71" customWidth="1"/>
    <col min="12295" max="12544" width="9" style="71"/>
    <col min="12545" max="12545" width="8.5" style="71" customWidth="1"/>
    <col min="12546" max="12546" width="9" style="71"/>
    <col min="12547" max="12547" width="12.25" style="71" bestFit="1" customWidth="1"/>
    <col min="12548" max="12548" width="9.5" style="71" customWidth="1"/>
    <col min="12549" max="12549" width="15.25" style="71" bestFit="1" customWidth="1"/>
    <col min="12550" max="12550" width="14.5" style="71" customWidth="1"/>
    <col min="12551" max="12800" width="9" style="71"/>
    <col min="12801" max="12801" width="8.5" style="71" customWidth="1"/>
    <col min="12802" max="12802" width="9" style="71"/>
    <col min="12803" max="12803" width="12.25" style="71" bestFit="1" customWidth="1"/>
    <col min="12804" max="12804" width="9.5" style="71" customWidth="1"/>
    <col min="12805" max="12805" width="15.25" style="71" bestFit="1" customWidth="1"/>
    <col min="12806" max="12806" width="14.5" style="71" customWidth="1"/>
    <col min="12807" max="13056" width="9" style="71"/>
    <col min="13057" max="13057" width="8.5" style="71" customWidth="1"/>
    <col min="13058" max="13058" width="9" style="71"/>
    <col min="13059" max="13059" width="12.25" style="71" bestFit="1" customWidth="1"/>
    <col min="13060" max="13060" width="9.5" style="71" customWidth="1"/>
    <col min="13061" max="13061" width="15.25" style="71" bestFit="1" customWidth="1"/>
    <col min="13062" max="13062" width="14.5" style="71" customWidth="1"/>
    <col min="13063" max="13312" width="9" style="71"/>
    <col min="13313" max="13313" width="8.5" style="71" customWidth="1"/>
    <col min="13314" max="13314" width="9" style="71"/>
    <col min="13315" max="13315" width="12.25" style="71" bestFit="1" customWidth="1"/>
    <col min="13316" max="13316" width="9.5" style="71" customWidth="1"/>
    <col min="13317" max="13317" width="15.25" style="71" bestFit="1" customWidth="1"/>
    <col min="13318" max="13318" width="14.5" style="71" customWidth="1"/>
    <col min="13319" max="13568" width="9" style="71"/>
    <col min="13569" max="13569" width="8.5" style="71" customWidth="1"/>
    <col min="13570" max="13570" width="9" style="71"/>
    <col min="13571" max="13571" width="12.25" style="71" bestFit="1" customWidth="1"/>
    <col min="13572" max="13572" width="9.5" style="71" customWidth="1"/>
    <col min="13573" max="13573" width="15.25" style="71" bestFit="1" customWidth="1"/>
    <col min="13574" max="13574" width="14.5" style="71" customWidth="1"/>
    <col min="13575" max="13824" width="9" style="71"/>
    <col min="13825" max="13825" width="8.5" style="71" customWidth="1"/>
    <col min="13826" max="13826" width="9" style="71"/>
    <col min="13827" max="13827" width="12.25" style="71" bestFit="1" customWidth="1"/>
    <col min="13828" max="13828" width="9.5" style="71" customWidth="1"/>
    <col min="13829" max="13829" width="15.25" style="71" bestFit="1" customWidth="1"/>
    <col min="13830" max="13830" width="14.5" style="71" customWidth="1"/>
    <col min="13831" max="14080" width="9" style="71"/>
    <col min="14081" max="14081" width="8.5" style="71" customWidth="1"/>
    <col min="14082" max="14082" width="9" style="71"/>
    <col min="14083" max="14083" width="12.25" style="71" bestFit="1" customWidth="1"/>
    <col min="14084" max="14084" width="9.5" style="71" customWidth="1"/>
    <col min="14085" max="14085" width="15.25" style="71" bestFit="1" customWidth="1"/>
    <col min="14086" max="14086" width="14.5" style="71" customWidth="1"/>
    <col min="14087" max="14336" width="9" style="71"/>
    <col min="14337" max="14337" width="8.5" style="71" customWidth="1"/>
    <col min="14338" max="14338" width="9" style="71"/>
    <col min="14339" max="14339" width="12.25" style="71" bestFit="1" customWidth="1"/>
    <col min="14340" max="14340" width="9.5" style="71" customWidth="1"/>
    <col min="14341" max="14341" width="15.25" style="71" bestFit="1" customWidth="1"/>
    <col min="14342" max="14342" width="14.5" style="71" customWidth="1"/>
    <col min="14343" max="14592" width="9" style="71"/>
    <col min="14593" max="14593" width="8.5" style="71" customWidth="1"/>
    <col min="14594" max="14594" width="9" style="71"/>
    <col min="14595" max="14595" width="12.25" style="71" bestFit="1" customWidth="1"/>
    <col min="14596" max="14596" width="9.5" style="71" customWidth="1"/>
    <col min="14597" max="14597" width="15.25" style="71" bestFit="1" customWidth="1"/>
    <col min="14598" max="14598" width="14.5" style="71" customWidth="1"/>
    <col min="14599" max="14848" width="9" style="71"/>
    <col min="14849" max="14849" width="8.5" style="71" customWidth="1"/>
    <col min="14850" max="14850" width="9" style="71"/>
    <col min="14851" max="14851" width="12.25" style="71" bestFit="1" customWidth="1"/>
    <col min="14852" max="14852" width="9.5" style="71" customWidth="1"/>
    <col min="14853" max="14853" width="15.25" style="71" bestFit="1" customWidth="1"/>
    <col min="14854" max="14854" width="14.5" style="71" customWidth="1"/>
    <col min="14855" max="15104" width="9" style="71"/>
    <col min="15105" max="15105" width="8.5" style="71" customWidth="1"/>
    <col min="15106" max="15106" width="9" style="71"/>
    <col min="15107" max="15107" width="12.25" style="71" bestFit="1" customWidth="1"/>
    <col min="15108" max="15108" width="9.5" style="71" customWidth="1"/>
    <col min="15109" max="15109" width="15.25" style="71" bestFit="1" customWidth="1"/>
    <col min="15110" max="15110" width="14.5" style="71" customWidth="1"/>
    <col min="15111" max="15360" width="9" style="71"/>
    <col min="15361" max="15361" width="8.5" style="71" customWidth="1"/>
    <col min="15362" max="15362" width="9" style="71"/>
    <col min="15363" max="15363" width="12.25" style="71" bestFit="1" customWidth="1"/>
    <col min="15364" max="15364" width="9.5" style="71" customWidth="1"/>
    <col min="15365" max="15365" width="15.25" style="71" bestFit="1" customWidth="1"/>
    <col min="15366" max="15366" width="14.5" style="71" customWidth="1"/>
    <col min="15367" max="15616" width="9" style="71"/>
    <col min="15617" max="15617" width="8.5" style="71" customWidth="1"/>
    <col min="15618" max="15618" width="9" style="71"/>
    <col min="15619" max="15619" width="12.25" style="71" bestFit="1" customWidth="1"/>
    <col min="15620" max="15620" width="9.5" style="71" customWidth="1"/>
    <col min="15621" max="15621" width="15.25" style="71" bestFit="1" customWidth="1"/>
    <col min="15622" max="15622" width="14.5" style="71" customWidth="1"/>
    <col min="15623" max="15872" width="9" style="71"/>
    <col min="15873" max="15873" width="8.5" style="71" customWidth="1"/>
    <col min="15874" max="15874" width="9" style="71"/>
    <col min="15875" max="15875" width="12.25" style="71" bestFit="1" customWidth="1"/>
    <col min="15876" max="15876" width="9.5" style="71" customWidth="1"/>
    <col min="15877" max="15877" width="15.25" style="71" bestFit="1" customWidth="1"/>
    <col min="15878" max="15878" width="14.5" style="71" customWidth="1"/>
    <col min="15879" max="16128" width="9" style="71"/>
    <col min="16129" max="16129" width="8.5" style="71" customWidth="1"/>
    <col min="16130" max="16130" width="9" style="71"/>
    <col min="16131" max="16131" width="12.25" style="71" bestFit="1" customWidth="1"/>
    <col min="16132" max="16132" width="9.5" style="71" customWidth="1"/>
    <col min="16133" max="16133" width="15.25" style="71" bestFit="1" customWidth="1"/>
    <col min="16134" max="16134" width="14.5" style="71" customWidth="1"/>
    <col min="16135" max="16384" width="9" style="71"/>
  </cols>
  <sheetData>
    <row r="1" spans="1:8" x14ac:dyDescent="0.15">
      <c r="A1" s="72"/>
      <c r="B1" s="72"/>
      <c r="C1" s="72"/>
      <c r="D1" s="72"/>
      <c r="E1" s="72"/>
      <c r="F1" s="72"/>
      <c r="G1" s="72"/>
      <c r="H1" s="72"/>
    </row>
    <row r="2" spans="1:8" x14ac:dyDescent="0.15">
      <c r="A2" s="72"/>
      <c r="B2" s="72"/>
      <c r="C2" s="72"/>
      <c r="D2" s="72"/>
      <c r="E2" s="72"/>
      <c r="F2" s="72"/>
      <c r="G2" s="72"/>
      <c r="H2" s="72"/>
    </row>
    <row r="3" spans="1:8" x14ac:dyDescent="0.15">
      <c r="A3" s="72"/>
      <c r="B3" s="72"/>
      <c r="C3" s="72"/>
      <c r="D3" s="72"/>
      <c r="E3" s="72"/>
      <c r="F3" s="72"/>
      <c r="G3" s="72"/>
      <c r="H3" s="72"/>
    </row>
    <row r="4" spans="1:8" x14ac:dyDescent="0.15">
      <c r="A4" s="72"/>
      <c r="B4" s="72"/>
      <c r="C4" s="72"/>
      <c r="D4" s="72"/>
      <c r="E4" s="72"/>
      <c r="F4" s="72"/>
      <c r="G4" s="72"/>
      <c r="H4" s="72"/>
    </row>
    <row r="5" spans="1:8" x14ac:dyDescent="0.15">
      <c r="A5" s="72"/>
      <c r="B5" s="72"/>
      <c r="C5" s="72"/>
      <c r="D5" s="72"/>
      <c r="E5" s="72"/>
      <c r="F5" s="72"/>
      <c r="G5" s="72"/>
      <c r="H5" s="72"/>
    </row>
    <row r="6" spans="1:8" ht="41.25" customHeight="1" x14ac:dyDescent="0.15">
      <c r="A6" s="142" t="s">
        <v>159</v>
      </c>
      <c r="B6" s="142"/>
      <c r="C6" s="142"/>
      <c r="D6" s="142"/>
      <c r="E6" s="142"/>
      <c r="F6" s="142"/>
      <c r="G6" s="142"/>
      <c r="H6" s="142"/>
    </row>
    <row r="7" spans="1:8" ht="35.25" x14ac:dyDescent="0.15">
      <c r="A7" s="142" t="s">
        <v>124</v>
      </c>
      <c r="B7" s="142"/>
      <c r="C7" s="142"/>
      <c r="D7" s="142"/>
      <c r="E7" s="142"/>
      <c r="F7" s="142"/>
      <c r="G7" s="142"/>
      <c r="H7" s="142"/>
    </row>
    <row r="8" spans="1:8" x14ac:dyDescent="0.15">
      <c r="A8" s="72"/>
      <c r="B8" s="72"/>
      <c r="C8" s="72"/>
      <c r="D8" s="72"/>
      <c r="E8" s="72"/>
      <c r="F8" s="72"/>
      <c r="G8" s="72"/>
      <c r="H8" s="72"/>
    </row>
    <row r="9" spans="1:8" x14ac:dyDescent="0.15">
      <c r="A9" s="72"/>
      <c r="B9" s="72"/>
      <c r="C9" s="72"/>
      <c r="D9" s="72"/>
      <c r="E9" s="72"/>
      <c r="F9" s="72"/>
      <c r="G9" s="72"/>
      <c r="H9" s="72"/>
    </row>
    <row r="10" spans="1:8" x14ac:dyDescent="0.15">
      <c r="A10" s="72"/>
      <c r="B10" s="72"/>
      <c r="C10" s="72"/>
      <c r="D10" s="72"/>
      <c r="E10" s="72"/>
      <c r="F10" s="72"/>
      <c r="G10" s="72"/>
      <c r="H10" s="72"/>
    </row>
    <row r="11" spans="1:8" x14ac:dyDescent="0.15">
      <c r="A11" s="72"/>
      <c r="B11" s="72"/>
      <c r="C11" s="72"/>
      <c r="D11" s="72"/>
      <c r="E11" s="72"/>
      <c r="F11" s="72"/>
      <c r="G11" s="72"/>
      <c r="H11" s="72"/>
    </row>
    <row r="12" spans="1:8" x14ac:dyDescent="0.15">
      <c r="A12" s="72"/>
      <c r="B12" s="72"/>
      <c r="C12" s="72"/>
      <c r="D12" s="72"/>
      <c r="E12" s="72"/>
      <c r="F12" s="72"/>
      <c r="G12" s="72"/>
      <c r="H12" s="72"/>
    </row>
    <row r="13" spans="1:8" x14ac:dyDescent="0.15">
      <c r="A13" s="72"/>
      <c r="B13" s="72"/>
      <c r="C13" s="72"/>
      <c r="D13" s="72"/>
      <c r="E13" s="72"/>
      <c r="F13" s="72"/>
      <c r="G13" s="72"/>
      <c r="H13" s="72"/>
    </row>
    <row r="14" spans="1:8" x14ac:dyDescent="0.15">
      <c r="A14" s="72"/>
      <c r="B14" s="72"/>
      <c r="C14" s="73" t="s">
        <v>80</v>
      </c>
      <c r="D14" s="74" t="s">
        <v>146</v>
      </c>
      <c r="E14" s="73" t="s">
        <v>81</v>
      </c>
      <c r="F14" s="74" t="s">
        <v>167</v>
      </c>
      <c r="G14" s="72"/>
      <c r="H14" s="72"/>
    </row>
    <row r="15" spans="1:8" ht="15.95" customHeight="1" x14ac:dyDescent="0.15">
      <c r="A15" s="72"/>
      <c r="B15" s="72"/>
      <c r="C15" s="73" t="s">
        <v>82</v>
      </c>
      <c r="D15" s="74" t="s">
        <v>83</v>
      </c>
      <c r="E15" s="73" t="s">
        <v>84</v>
      </c>
      <c r="F15" s="74" t="s">
        <v>49</v>
      </c>
      <c r="G15" s="72"/>
      <c r="H15" s="72"/>
    </row>
    <row r="16" spans="1:8" ht="15.95" customHeight="1" x14ac:dyDescent="0.15">
      <c r="A16" s="72"/>
      <c r="B16" s="72"/>
      <c r="C16" s="73" t="s">
        <v>85</v>
      </c>
      <c r="D16" s="74" t="s">
        <v>151</v>
      </c>
      <c r="E16" s="73" t="s">
        <v>86</v>
      </c>
      <c r="F16" s="101">
        <v>42984</v>
      </c>
      <c r="G16" s="72"/>
      <c r="H16" s="72"/>
    </row>
    <row r="17" spans="1:8" x14ac:dyDescent="0.15">
      <c r="A17" s="72"/>
      <c r="B17" s="72"/>
      <c r="C17" s="72"/>
      <c r="D17" s="72"/>
      <c r="E17" s="72"/>
      <c r="F17" s="72"/>
      <c r="G17" s="72"/>
      <c r="H17" s="72"/>
    </row>
    <row r="18" spans="1:8" x14ac:dyDescent="0.15">
      <c r="A18" s="72"/>
      <c r="B18" s="72"/>
      <c r="C18" s="72"/>
      <c r="D18" s="72"/>
      <c r="E18" s="72"/>
      <c r="F18" s="72"/>
      <c r="G18" s="72"/>
      <c r="H18" s="72"/>
    </row>
    <row r="19" spans="1:8" x14ac:dyDescent="0.15">
      <c r="A19" s="72"/>
      <c r="B19" s="72"/>
      <c r="C19" s="72"/>
      <c r="D19" s="72"/>
      <c r="E19" s="72"/>
      <c r="F19" s="72"/>
      <c r="G19" s="72"/>
      <c r="H19" s="72"/>
    </row>
    <row r="20" spans="1:8" x14ac:dyDescent="0.15">
      <c r="A20" s="72"/>
      <c r="B20" s="72"/>
      <c r="C20" s="72"/>
      <c r="D20" s="72"/>
      <c r="E20" s="72"/>
      <c r="F20" s="72"/>
      <c r="G20" s="72"/>
      <c r="H20" s="72"/>
    </row>
    <row r="21" spans="1:8" x14ac:dyDescent="0.15">
      <c r="A21" s="72"/>
      <c r="B21" s="72"/>
      <c r="C21" s="72"/>
      <c r="D21" s="72"/>
      <c r="E21" s="72"/>
      <c r="F21" s="72"/>
      <c r="G21" s="72"/>
      <c r="H21" s="72"/>
    </row>
    <row r="22" spans="1:8" x14ac:dyDescent="0.15">
      <c r="A22" s="72"/>
      <c r="B22" s="72"/>
      <c r="C22" s="72"/>
      <c r="D22" s="72"/>
      <c r="E22" s="72"/>
      <c r="F22" s="72"/>
      <c r="G22" s="72"/>
      <c r="H22" s="72"/>
    </row>
    <row r="23" spans="1:8" ht="5.25" customHeight="1" x14ac:dyDescent="0.15">
      <c r="A23" s="72"/>
      <c r="B23" s="72"/>
      <c r="C23" s="72"/>
      <c r="D23" s="72"/>
      <c r="E23" s="72"/>
      <c r="F23" s="72"/>
      <c r="G23" s="72"/>
      <c r="H23" s="72"/>
    </row>
    <row r="24" spans="1:8" ht="18" customHeight="1" x14ac:dyDescent="0.15">
      <c r="A24" s="143" t="s">
        <v>145</v>
      </c>
      <c r="B24" s="144"/>
      <c r="C24" s="144"/>
      <c r="D24" s="144"/>
      <c r="E24" s="144"/>
      <c r="F24" s="144"/>
      <c r="G24" s="144"/>
      <c r="H24" s="144"/>
    </row>
    <row r="25" spans="1:8" ht="60" customHeight="1" x14ac:dyDescent="0.15">
      <c r="A25" s="144"/>
      <c r="B25" s="144"/>
      <c r="C25" s="144"/>
      <c r="D25" s="144"/>
      <c r="E25" s="144"/>
      <c r="F25" s="144"/>
      <c r="G25" s="144"/>
      <c r="H25" s="144"/>
    </row>
    <row r="26" spans="1:8" x14ac:dyDescent="0.15">
      <c r="A26" s="72"/>
      <c r="B26" s="72"/>
      <c r="C26" s="72"/>
      <c r="D26" s="72"/>
      <c r="E26" s="72"/>
      <c r="F26" s="72"/>
      <c r="G26" s="72"/>
      <c r="H26" s="72"/>
    </row>
    <row r="27" spans="1:8" x14ac:dyDescent="0.15">
      <c r="A27" s="72"/>
      <c r="B27" s="72"/>
      <c r="C27" s="72"/>
      <c r="D27" s="72"/>
      <c r="E27" s="72"/>
      <c r="F27" s="72"/>
      <c r="G27" s="72"/>
      <c r="H27" s="72"/>
    </row>
    <row r="28" spans="1:8" ht="24" customHeight="1" x14ac:dyDescent="0.15">
      <c r="A28" s="145"/>
      <c r="B28" s="145"/>
      <c r="C28" s="145"/>
      <c r="D28" s="145"/>
      <c r="E28" s="145"/>
      <c r="F28" s="145"/>
      <c r="G28" s="145"/>
      <c r="H28" s="145"/>
    </row>
  </sheetData>
  <mergeCells count="4">
    <mergeCell ref="A6:H6"/>
    <mergeCell ref="A7:H7"/>
    <mergeCell ref="A24:H25"/>
    <mergeCell ref="A28:H28"/>
  </mergeCells>
  <phoneticPr fontId="1" type="noConversion"/>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E3" sqref="E3"/>
    </sheetView>
  </sheetViews>
  <sheetFormatPr defaultColWidth="9" defaultRowHeight="19.5" customHeight="1" x14ac:dyDescent="0.15"/>
  <cols>
    <col min="1" max="1" width="6.625" style="115" customWidth="1"/>
    <col min="2" max="2" width="14" style="135" customWidth="1"/>
    <col min="3" max="3" width="28" style="136" customWidth="1"/>
    <col min="4" max="4" width="44.25" style="137" customWidth="1"/>
    <col min="5" max="5" width="14.875" style="137" customWidth="1"/>
    <col min="6" max="6" width="11.375" style="138" customWidth="1"/>
    <col min="7" max="7" width="13.5" style="139" customWidth="1"/>
    <col min="8" max="8" width="13.25" style="140" customWidth="1"/>
    <col min="9" max="9" width="9.625" style="140" customWidth="1"/>
    <col min="10" max="10" width="13.25" style="140" customWidth="1"/>
    <col min="11" max="11" width="27.625" style="141" bestFit="1" customWidth="1"/>
    <col min="12" max="16384" width="9" style="115"/>
  </cols>
  <sheetData>
    <row r="1" spans="1:11" ht="47.25" customHeight="1" x14ac:dyDescent="0.15">
      <c r="A1" s="173" t="s">
        <v>177</v>
      </c>
      <c r="B1" s="173"/>
      <c r="C1" s="173"/>
      <c r="D1" s="173"/>
      <c r="E1" s="173"/>
      <c r="F1" s="173"/>
      <c r="G1" s="173"/>
      <c r="H1" s="173"/>
      <c r="I1" s="173"/>
      <c r="J1" s="173"/>
      <c r="K1" s="173"/>
    </row>
    <row r="2" spans="1:11" ht="19.5" customHeight="1" x14ac:dyDescent="0.15">
      <c r="A2" s="116" t="s">
        <v>178</v>
      </c>
      <c r="B2" s="116" t="s">
        <v>179</v>
      </c>
      <c r="C2" s="116" t="s">
        <v>180</v>
      </c>
      <c r="D2" s="116" t="s">
        <v>181</v>
      </c>
      <c r="E2" s="116" t="s">
        <v>182</v>
      </c>
      <c r="F2" s="117" t="s">
        <v>183</v>
      </c>
      <c r="G2" s="118" t="s">
        <v>184</v>
      </c>
      <c r="H2" s="119" t="s">
        <v>185</v>
      </c>
      <c r="I2" s="119" t="s">
        <v>186</v>
      </c>
      <c r="J2" s="119" t="s">
        <v>187</v>
      </c>
      <c r="K2" s="120" t="s">
        <v>188</v>
      </c>
    </row>
    <row r="3" spans="1:11" s="128" customFormat="1" ht="20.100000000000001" customHeight="1" x14ac:dyDescent="0.15">
      <c r="A3" s="121">
        <v>1</v>
      </c>
      <c r="B3" s="174" t="s">
        <v>189</v>
      </c>
      <c r="C3" s="122" t="s">
        <v>190</v>
      </c>
      <c r="D3" s="123" t="s">
        <v>191</v>
      </c>
      <c r="E3" s="123">
        <v>1</v>
      </c>
      <c r="F3" s="124">
        <v>3</v>
      </c>
      <c r="G3" s="125">
        <v>43000</v>
      </c>
      <c r="H3" s="126"/>
      <c r="I3" s="126" t="s">
        <v>192</v>
      </c>
      <c r="J3" s="126"/>
      <c r="K3" s="127"/>
    </row>
    <row r="4" spans="1:11" s="128" customFormat="1" ht="46.5" customHeight="1" x14ac:dyDescent="0.15">
      <c r="A4" s="121">
        <v>2</v>
      </c>
      <c r="B4" s="175"/>
      <c r="C4" s="122" t="s">
        <v>193</v>
      </c>
      <c r="D4" s="123" t="s">
        <v>194</v>
      </c>
      <c r="E4" s="123">
        <v>2</v>
      </c>
      <c r="F4" s="124">
        <v>3</v>
      </c>
      <c r="G4" s="125">
        <v>43003</v>
      </c>
      <c r="H4" s="129"/>
      <c r="I4" s="126" t="s">
        <v>195</v>
      </c>
      <c r="J4" s="129"/>
      <c r="K4" s="127"/>
    </row>
    <row r="5" spans="1:11" s="128" customFormat="1" ht="20.100000000000001" customHeight="1" x14ac:dyDescent="0.15">
      <c r="A5" s="121">
        <v>3</v>
      </c>
      <c r="B5" s="175"/>
      <c r="C5" s="122" t="s">
        <v>196</v>
      </c>
      <c r="D5" s="123"/>
      <c r="E5" s="123">
        <v>3</v>
      </c>
      <c r="F5" s="124">
        <v>5</v>
      </c>
      <c r="G5" s="125">
        <v>43005</v>
      </c>
      <c r="H5" s="130"/>
      <c r="I5" s="126" t="s">
        <v>192</v>
      </c>
      <c r="J5" s="130"/>
      <c r="K5" s="127"/>
    </row>
    <row r="6" spans="1:11" s="128" customFormat="1" ht="48.75" customHeight="1" x14ac:dyDescent="0.15">
      <c r="A6" s="121">
        <v>4</v>
      </c>
      <c r="B6" s="175"/>
      <c r="C6" s="122" t="s">
        <v>197</v>
      </c>
      <c r="D6" s="123" t="s">
        <v>198</v>
      </c>
      <c r="E6" s="123">
        <v>3</v>
      </c>
      <c r="F6" s="124">
        <v>25</v>
      </c>
      <c r="G6" s="125">
        <v>43019</v>
      </c>
      <c r="H6" s="131"/>
      <c r="I6" s="126" t="s">
        <v>199</v>
      </c>
      <c r="J6" s="131"/>
      <c r="K6" s="127"/>
    </row>
    <row r="7" spans="1:11" s="128" customFormat="1" ht="37.5" customHeight="1" x14ac:dyDescent="0.15">
      <c r="A7" s="121">
        <v>5</v>
      </c>
      <c r="B7" s="176" t="s">
        <v>200</v>
      </c>
      <c r="C7" s="122" t="s">
        <v>201</v>
      </c>
      <c r="D7" s="123" t="s">
        <v>202</v>
      </c>
      <c r="E7" s="123">
        <v>1</v>
      </c>
      <c r="F7" s="124">
        <v>4</v>
      </c>
      <c r="G7" s="125">
        <v>43025</v>
      </c>
      <c r="H7" s="132"/>
      <c r="I7" s="126" t="s">
        <v>192</v>
      </c>
      <c r="J7" s="132"/>
      <c r="K7" s="127"/>
    </row>
    <row r="8" spans="1:11" s="128" customFormat="1" ht="20.100000000000001" customHeight="1" x14ac:dyDescent="0.15">
      <c r="A8" s="121">
        <v>6</v>
      </c>
      <c r="B8" s="177"/>
      <c r="C8" s="122" t="s">
        <v>203</v>
      </c>
      <c r="D8" s="123" t="s">
        <v>204</v>
      </c>
      <c r="E8" s="123">
        <v>1</v>
      </c>
      <c r="F8" s="124">
        <v>3</v>
      </c>
      <c r="G8" s="125">
        <v>43026</v>
      </c>
      <c r="H8" s="124"/>
      <c r="I8" s="126" t="s">
        <v>192</v>
      </c>
      <c r="J8" s="124"/>
      <c r="K8" s="127"/>
    </row>
    <row r="9" spans="1:11" s="128" customFormat="1" ht="19.5" customHeight="1" x14ac:dyDescent="0.15">
      <c r="A9" s="121">
        <v>7</v>
      </c>
      <c r="B9" s="177"/>
      <c r="C9" s="122" t="s">
        <v>205</v>
      </c>
      <c r="D9" s="123" t="s">
        <v>206</v>
      </c>
      <c r="E9" s="123">
        <v>1</v>
      </c>
      <c r="F9" s="124">
        <v>3</v>
      </c>
      <c r="G9" s="125">
        <v>43028</v>
      </c>
      <c r="H9" s="124"/>
      <c r="I9" s="126" t="s">
        <v>195</v>
      </c>
      <c r="J9" s="124"/>
      <c r="K9" s="127"/>
    </row>
    <row r="10" spans="1:11" s="128" customFormat="1" ht="20.100000000000001" customHeight="1" x14ac:dyDescent="0.15">
      <c r="A10" s="121">
        <v>8</v>
      </c>
      <c r="B10" s="177"/>
      <c r="C10" s="122" t="s">
        <v>207</v>
      </c>
      <c r="D10" s="123" t="s">
        <v>206</v>
      </c>
      <c r="E10" s="123">
        <v>2</v>
      </c>
      <c r="F10" s="124">
        <v>2</v>
      </c>
      <c r="G10" s="125">
        <v>43031</v>
      </c>
      <c r="H10" s="124"/>
      <c r="I10" s="126" t="s">
        <v>195</v>
      </c>
      <c r="J10" s="124"/>
      <c r="K10" s="127"/>
    </row>
    <row r="11" spans="1:11" s="128" customFormat="1" ht="47.25" customHeight="1" x14ac:dyDescent="0.15">
      <c r="A11" s="121">
        <v>9</v>
      </c>
      <c r="B11" s="177"/>
      <c r="C11" s="122" t="s">
        <v>208</v>
      </c>
      <c r="D11" s="123" t="s">
        <v>209</v>
      </c>
      <c r="E11" s="123">
        <v>3</v>
      </c>
      <c r="F11" s="124">
        <v>3</v>
      </c>
      <c r="G11" s="125">
        <v>43032</v>
      </c>
      <c r="H11" s="133"/>
      <c r="I11" s="126" t="s">
        <v>192</v>
      </c>
      <c r="J11" s="133"/>
      <c r="K11" s="127"/>
    </row>
    <row r="12" spans="1:11" s="128" customFormat="1" ht="20.100000000000001" customHeight="1" x14ac:dyDescent="0.15">
      <c r="A12" s="121">
        <v>10</v>
      </c>
      <c r="B12" s="178"/>
      <c r="C12" s="122" t="s">
        <v>197</v>
      </c>
      <c r="D12" s="123" t="s">
        <v>210</v>
      </c>
      <c r="E12" s="123">
        <v>3</v>
      </c>
      <c r="F12" s="124">
        <v>5</v>
      </c>
      <c r="G12" s="125">
        <v>43035</v>
      </c>
      <c r="H12" s="133"/>
      <c r="I12" s="126" t="s">
        <v>199</v>
      </c>
      <c r="J12" s="133"/>
      <c r="K12" s="127"/>
    </row>
    <row r="13" spans="1:11" s="128" customFormat="1" ht="31.5" customHeight="1" x14ac:dyDescent="0.15">
      <c r="A13" s="121">
        <v>11</v>
      </c>
      <c r="B13" s="176" t="s">
        <v>211</v>
      </c>
      <c r="C13" s="122" t="s">
        <v>212</v>
      </c>
      <c r="D13" s="123" t="s">
        <v>213</v>
      </c>
      <c r="E13" s="123">
        <v>1</v>
      </c>
      <c r="F13" s="124">
        <v>4</v>
      </c>
      <c r="G13" s="125">
        <v>43020</v>
      </c>
      <c r="H13" s="132"/>
      <c r="I13" s="126" t="s">
        <v>192</v>
      </c>
      <c r="J13" s="132"/>
      <c r="K13" s="127"/>
    </row>
    <row r="14" spans="1:11" s="128" customFormat="1" ht="50.25" customHeight="1" x14ac:dyDescent="0.15">
      <c r="A14" s="121">
        <v>12</v>
      </c>
      <c r="B14" s="177"/>
      <c r="C14" s="122" t="s">
        <v>214</v>
      </c>
      <c r="D14" s="123" t="s">
        <v>215</v>
      </c>
      <c r="E14" s="123">
        <v>1</v>
      </c>
      <c r="F14" s="124">
        <v>5</v>
      </c>
      <c r="G14" s="125">
        <v>43025</v>
      </c>
      <c r="H14" s="132"/>
      <c r="I14" s="126" t="s">
        <v>192</v>
      </c>
      <c r="J14" s="132"/>
      <c r="K14" s="127"/>
    </row>
    <row r="15" spans="1:11" s="128" customFormat="1" ht="35.25" customHeight="1" x14ac:dyDescent="0.15">
      <c r="A15" s="121">
        <v>13</v>
      </c>
      <c r="B15" s="177"/>
      <c r="C15" s="122" t="s">
        <v>216</v>
      </c>
      <c r="D15" s="123" t="s">
        <v>217</v>
      </c>
      <c r="E15" s="134">
        <v>1</v>
      </c>
      <c r="F15" s="124">
        <v>6</v>
      </c>
      <c r="G15" s="125">
        <v>43028</v>
      </c>
      <c r="H15" s="132"/>
      <c r="I15" s="126" t="s">
        <v>192</v>
      </c>
      <c r="J15" s="132"/>
      <c r="K15" s="127"/>
    </row>
    <row r="16" spans="1:11" s="128" customFormat="1" ht="36" customHeight="1" x14ac:dyDescent="0.15">
      <c r="A16" s="121">
        <v>14</v>
      </c>
      <c r="B16" s="178"/>
      <c r="C16" s="122" t="s">
        <v>218</v>
      </c>
      <c r="D16" s="123" t="s">
        <v>219</v>
      </c>
      <c r="E16" s="134">
        <v>1</v>
      </c>
      <c r="F16" s="124">
        <v>8</v>
      </c>
      <c r="G16" s="125">
        <v>43033</v>
      </c>
      <c r="H16" s="132"/>
      <c r="I16" s="126" t="s">
        <v>192</v>
      </c>
      <c r="J16" s="132"/>
      <c r="K16" s="127"/>
    </row>
    <row r="17" spans="1:11" s="128" customFormat="1" ht="20.100000000000001" customHeight="1" x14ac:dyDescent="0.15">
      <c r="A17" s="121">
        <v>15</v>
      </c>
      <c r="B17" s="176" t="s">
        <v>220</v>
      </c>
      <c r="C17" s="122" t="s">
        <v>190</v>
      </c>
      <c r="D17" s="123" t="s">
        <v>221</v>
      </c>
      <c r="E17" s="123">
        <v>1</v>
      </c>
      <c r="F17" s="124">
        <v>4</v>
      </c>
      <c r="G17" s="125">
        <v>42995</v>
      </c>
      <c r="H17" s="132"/>
      <c r="I17" s="126" t="s">
        <v>192</v>
      </c>
      <c r="J17" s="132"/>
      <c r="K17" s="127"/>
    </row>
    <row r="18" spans="1:11" s="128" customFormat="1" ht="48" customHeight="1" x14ac:dyDescent="0.15">
      <c r="A18" s="121">
        <v>16</v>
      </c>
      <c r="B18" s="177"/>
      <c r="C18" s="122" t="s">
        <v>222</v>
      </c>
      <c r="D18" s="123" t="s">
        <v>223</v>
      </c>
      <c r="E18" s="134">
        <v>1</v>
      </c>
      <c r="F18" s="124">
        <v>4</v>
      </c>
      <c r="G18" s="125">
        <v>42999</v>
      </c>
      <c r="H18" s="132"/>
      <c r="I18" s="126" t="s">
        <v>195</v>
      </c>
      <c r="J18" s="132"/>
      <c r="K18" s="127"/>
    </row>
    <row r="19" spans="1:11" s="128" customFormat="1" ht="36" customHeight="1" x14ac:dyDescent="0.15">
      <c r="A19" s="121">
        <v>17</v>
      </c>
      <c r="B19" s="177"/>
      <c r="C19" s="122" t="s">
        <v>216</v>
      </c>
      <c r="D19" s="123" t="s">
        <v>224</v>
      </c>
      <c r="E19" s="134">
        <v>1</v>
      </c>
      <c r="F19" s="124">
        <v>2</v>
      </c>
      <c r="G19" s="125">
        <v>43003</v>
      </c>
      <c r="H19" s="132"/>
      <c r="I19" s="126" t="s">
        <v>195</v>
      </c>
      <c r="J19" s="132"/>
      <c r="K19" s="127"/>
    </row>
    <row r="20" spans="1:11" s="128" customFormat="1" ht="32.25" customHeight="1" x14ac:dyDescent="0.15">
      <c r="A20" s="121">
        <v>18</v>
      </c>
      <c r="B20" s="177"/>
      <c r="C20" s="122" t="s">
        <v>207</v>
      </c>
      <c r="D20" s="123" t="s">
        <v>225</v>
      </c>
      <c r="E20" s="123">
        <v>2</v>
      </c>
      <c r="F20" s="124">
        <v>2</v>
      </c>
      <c r="G20" s="125">
        <v>43004</v>
      </c>
      <c r="H20" s="132"/>
      <c r="I20" s="126" t="s">
        <v>195</v>
      </c>
      <c r="J20" s="132"/>
      <c r="K20" s="127"/>
    </row>
    <row r="21" spans="1:11" s="128" customFormat="1" ht="31.5" customHeight="1" x14ac:dyDescent="0.15">
      <c r="A21" s="121">
        <v>19</v>
      </c>
      <c r="B21" s="177"/>
      <c r="C21" s="122" t="s">
        <v>226</v>
      </c>
      <c r="D21" s="123" t="s">
        <v>227</v>
      </c>
      <c r="E21" s="134">
        <v>3</v>
      </c>
      <c r="F21" s="124">
        <v>2</v>
      </c>
      <c r="G21" s="125">
        <v>43005</v>
      </c>
      <c r="H21" s="132"/>
      <c r="I21" s="126" t="s">
        <v>192</v>
      </c>
      <c r="J21" s="132"/>
      <c r="K21" s="127"/>
    </row>
    <row r="22" spans="1:11" s="128" customFormat="1" ht="20.100000000000001" customHeight="1" x14ac:dyDescent="0.15">
      <c r="A22" s="121">
        <v>20</v>
      </c>
      <c r="B22" s="178"/>
      <c r="C22" s="122" t="s">
        <v>197</v>
      </c>
      <c r="D22" s="123" t="s">
        <v>228</v>
      </c>
      <c r="E22" s="134">
        <v>3</v>
      </c>
      <c r="F22" s="124">
        <v>5</v>
      </c>
      <c r="G22" s="125">
        <v>43007</v>
      </c>
      <c r="H22" s="132"/>
      <c r="I22" s="126" t="s">
        <v>199</v>
      </c>
      <c r="J22" s="132"/>
      <c r="K22" s="127"/>
    </row>
  </sheetData>
  <sheetProtection formatCells="0" formatColumns="0" formatRows="0" insertColumns="0" insertRows="0" insertHyperlinks="0" deleteColumns="0" deleteRows="0" sort="0" autoFilter="0" pivotTables="0"/>
  <mergeCells count="5">
    <mergeCell ref="A1:K1"/>
    <mergeCell ref="B3:B6"/>
    <mergeCell ref="B7:B12"/>
    <mergeCell ref="B13:B16"/>
    <mergeCell ref="B17:B22"/>
  </mergeCells>
  <phoneticPr fontId="1" type="noConversion"/>
  <pageMargins left="1.1013888888888901" right="0.35416666666666702" top="0.62916666666666698"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L9" sqref="L9"/>
    </sheetView>
  </sheetViews>
  <sheetFormatPr defaultRowHeight="13.5" x14ac:dyDescent="0.15"/>
  <cols>
    <col min="1" max="3" width="10.875" style="71" customWidth="1"/>
    <col min="4" max="4" width="12.25" style="71" customWidth="1"/>
    <col min="5" max="5" width="8" style="71" customWidth="1"/>
    <col min="6" max="6" width="10.25" style="71" bestFit="1" customWidth="1"/>
    <col min="7" max="8" width="8.5" style="71" customWidth="1"/>
    <col min="9" max="256" width="9" style="71"/>
    <col min="257" max="259" width="10.875" style="71" customWidth="1"/>
    <col min="260" max="260" width="12.25" style="71" customWidth="1"/>
    <col min="261" max="261" width="8" style="71" customWidth="1"/>
    <col min="262" max="262" width="10.25" style="71" bestFit="1" customWidth="1"/>
    <col min="263" max="264" width="8.5" style="71" customWidth="1"/>
    <col min="265" max="512" width="9" style="71"/>
    <col min="513" max="515" width="10.875" style="71" customWidth="1"/>
    <col min="516" max="516" width="12.25" style="71" customWidth="1"/>
    <col min="517" max="517" width="8" style="71" customWidth="1"/>
    <col min="518" max="518" width="10.25" style="71" bestFit="1" customWidth="1"/>
    <col min="519" max="520" width="8.5" style="71" customWidth="1"/>
    <col min="521" max="768" width="9" style="71"/>
    <col min="769" max="771" width="10.875" style="71" customWidth="1"/>
    <col min="772" max="772" width="12.25" style="71" customWidth="1"/>
    <col min="773" max="773" width="8" style="71" customWidth="1"/>
    <col min="774" max="774" width="10.25" style="71" bestFit="1" customWidth="1"/>
    <col min="775" max="776" width="8.5" style="71" customWidth="1"/>
    <col min="777" max="1024" width="9" style="71"/>
    <col min="1025" max="1027" width="10.875" style="71" customWidth="1"/>
    <col min="1028" max="1028" width="12.25" style="71" customWidth="1"/>
    <col min="1029" max="1029" width="8" style="71" customWidth="1"/>
    <col min="1030" max="1030" width="10.25" style="71" bestFit="1" customWidth="1"/>
    <col min="1031" max="1032" width="8.5" style="71" customWidth="1"/>
    <col min="1033" max="1280" width="9" style="71"/>
    <col min="1281" max="1283" width="10.875" style="71" customWidth="1"/>
    <col min="1284" max="1284" width="12.25" style="71" customWidth="1"/>
    <col min="1285" max="1285" width="8" style="71" customWidth="1"/>
    <col min="1286" max="1286" width="10.25" style="71" bestFit="1" customWidth="1"/>
    <col min="1287" max="1288" width="8.5" style="71" customWidth="1"/>
    <col min="1289" max="1536" width="9" style="71"/>
    <col min="1537" max="1539" width="10.875" style="71" customWidth="1"/>
    <col min="1540" max="1540" width="12.25" style="71" customWidth="1"/>
    <col min="1541" max="1541" width="8" style="71" customWidth="1"/>
    <col min="1542" max="1542" width="10.25" style="71" bestFit="1" customWidth="1"/>
    <col min="1543" max="1544" width="8.5" style="71" customWidth="1"/>
    <col min="1545" max="1792" width="9" style="71"/>
    <col min="1793" max="1795" width="10.875" style="71" customWidth="1"/>
    <col min="1796" max="1796" width="12.25" style="71" customWidth="1"/>
    <col min="1797" max="1797" width="8" style="71" customWidth="1"/>
    <col min="1798" max="1798" width="10.25" style="71" bestFit="1" customWidth="1"/>
    <col min="1799" max="1800" width="8.5" style="71" customWidth="1"/>
    <col min="1801" max="2048" width="9" style="71"/>
    <col min="2049" max="2051" width="10.875" style="71" customWidth="1"/>
    <col min="2052" max="2052" width="12.25" style="71" customWidth="1"/>
    <col min="2053" max="2053" width="8" style="71" customWidth="1"/>
    <col min="2054" max="2054" width="10.25" style="71" bestFit="1" customWidth="1"/>
    <col min="2055" max="2056" width="8.5" style="71" customWidth="1"/>
    <col min="2057" max="2304" width="9" style="71"/>
    <col min="2305" max="2307" width="10.875" style="71" customWidth="1"/>
    <col min="2308" max="2308" width="12.25" style="71" customWidth="1"/>
    <col min="2309" max="2309" width="8" style="71" customWidth="1"/>
    <col min="2310" max="2310" width="10.25" style="71" bestFit="1" customWidth="1"/>
    <col min="2311" max="2312" width="8.5" style="71" customWidth="1"/>
    <col min="2313" max="2560" width="9" style="71"/>
    <col min="2561" max="2563" width="10.875" style="71" customWidth="1"/>
    <col min="2564" max="2564" width="12.25" style="71" customWidth="1"/>
    <col min="2565" max="2565" width="8" style="71" customWidth="1"/>
    <col min="2566" max="2566" width="10.25" style="71" bestFit="1" customWidth="1"/>
    <col min="2567" max="2568" width="8.5" style="71" customWidth="1"/>
    <col min="2569" max="2816" width="9" style="71"/>
    <col min="2817" max="2819" width="10.875" style="71" customWidth="1"/>
    <col min="2820" max="2820" width="12.25" style="71" customWidth="1"/>
    <col min="2821" max="2821" width="8" style="71" customWidth="1"/>
    <col min="2822" max="2822" width="10.25" style="71" bestFit="1" customWidth="1"/>
    <col min="2823" max="2824" width="8.5" style="71" customWidth="1"/>
    <col min="2825" max="3072" width="9" style="71"/>
    <col min="3073" max="3075" width="10.875" style="71" customWidth="1"/>
    <col min="3076" max="3076" width="12.25" style="71" customWidth="1"/>
    <col min="3077" max="3077" width="8" style="71" customWidth="1"/>
    <col min="3078" max="3078" width="10.25" style="71" bestFit="1" customWidth="1"/>
    <col min="3079" max="3080" width="8.5" style="71" customWidth="1"/>
    <col min="3081" max="3328" width="9" style="71"/>
    <col min="3329" max="3331" width="10.875" style="71" customWidth="1"/>
    <col min="3332" max="3332" width="12.25" style="71" customWidth="1"/>
    <col min="3333" max="3333" width="8" style="71" customWidth="1"/>
    <col min="3334" max="3334" width="10.25" style="71" bestFit="1" customWidth="1"/>
    <col min="3335" max="3336" width="8.5" style="71" customWidth="1"/>
    <col min="3337" max="3584" width="9" style="71"/>
    <col min="3585" max="3587" width="10.875" style="71" customWidth="1"/>
    <col min="3588" max="3588" width="12.25" style="71" customWidth="1"/>
    <col min="3589" max="3589" width="8" style="71" customWidth="1"/>
    <col min="3590" max="3590" width="10.25" style="71" bestFit="1" customWidth="1"/>
    <col min="3591" max="3592" width="8.5" style="71" customWidth="1"/>
    <col min="3593" max="3840" width="9" style="71"/>
    <col min="3841" max="3843" width="10.875" style="71" customWidth="1"/>
    <col min="3844" max="3844" width="12.25" style="71" customWidth="1"/>
    <col min="3845" max="3845" width="8" style="71" customWidth="1"/>
    <col min="3846" max="3846" width="10.25" style="71" bestFit="1" customWidth="1"/>
    <col min="3847" max="3848" width="8.5" style="71" customWidth="1"/>
    <col min="3849" max="4096" width="9" style="71"/>
    <col min="4097" max="4099" width="10.875" style="71" customWidth="1"/>
    <col min="4100" max="4100" width="12.25" style="71" customWidth="1"/>
    <col min="4101" max="4101" width="8" style="71" customWidth="1"/>
    <col min="4102" max="4102" width="10.25" style="71" bestFit="1" customWidth="1"/>
    <col min="4103" max="4104" width="8.5" style="71" customWidth="1"/>
    <col min="4105" max="4352" width="9" style="71"/>
    <col min="4353" max="4355" width="10.875" style="71" customWidth="1"/>
    <col min="4356" max="4356" width="12.25" style="71" customWidth="1"/>
    <col min="4357" max="4357" width="8" style="71" customWidth="1"/>
    <col min="4358" max="4358" width="10.25" style="71" bestFit="1" customWidth="1"/>
    <col min="4359" max="4360" width="8.5" style="71" customWidth="1"/>
    <col min="4361" max="4608" width="9" style="71"/>
    <col min="4609" max="4611" width="10.875" style="71" customWidth="1"/>
    <col min="4612" max="4612" width="12.25" style="71" customWidth="1"/>
    <col min="4613" max="4613" width="8" style="71" customWidth="1"/>
    <col min="4614" max="4614" width="10.25" style="71" bestFit="1" customWidth="1"/>
    <col min="4615" max="4616" width="8.5" style="71" customWidth="1"/>
    <col min="4617" max="4864" width="9" style="71"/>
    <col min="4865" max="4867" width="10.875" style="71" customWidth="1"/>
    <col min="4868" max="4868" width="12.25" style="71" customWidth="1"/>
    <col min="4869" max="4869" width="8" style="71" customWidth="1"/>
    <col min="4870" max="4870" width="10.25" style="71" bestFit="1" customWidth="1"/>
    <col min="4871" max="4872" width="8.5" style="71" customWidth="1"/>
    <col min="4873" max="5120" width="9" style="71"/>
    <col min="5121" max="5123" width="10.875" style="71" customWidth="1"/>
    <col min="5124" max="5124" width="12.25" style="71" customWidth="1"/>
    <col min="5125" max="5125" width="8" style="71" customWidth="1"/>
    <col min="5126" max="5126" width="10.25" style="71" bestFit="1" customWidth="1"/>
    <col min="5127" max="5128" width="8.5" style="71" customWidth="1"/>
    <col min="5129" max="5376" width="9" style="71"/>
    <col min="5377" max="5379" width="10.875" style="71" customWidth="1"/>
    <col min="5380" max="5380" width="12.25" style="71" customWidth="1"/>
    <col min="5381" max="5381" width="8" style="71" customWidth="1"/>
    <col min="5382" max="5382" width="10.25" style="71" bestFit="1" customWidth="1"/>
    <col min="5383" max="5384" width="8.5" style="71" customWidth="1"/>
    <col min="5385" max="5632" width="9" style="71"/>
    <col min="5633" max="5635" width="10.875" style="71" customWidth="1"/>
    <col min="5636" max="5636" width="12.25" style="71" customWidth="1"/>
    <col min="5637" max="5637" width="8" style="71" customWidth="1"/>
    <col min="5638" max="5638" width="10.25" style="71" bestFit="1" customWidth="1"/>
    <col min="5639" max="5640" width="8.5" style="71" customWidth="1"/>
    <col min="5641" max="5888" width="9" style="71"/>
    <col min="5889" max="5891" width="10.875" style="71" customWidth="1"/>
    <col min="5892" max="5892" width="12.25" style="71" customWidth="1"/>
    <col min="5893" max="5893" width="8" style="71" customWidth="1"/>
    <col min="5894" max="5894" width="10.25" style="71" bestFit="1" customWidth="1"/>
    <col min="5895" max="5896" width="8.5" style="71" customWidth="1"/>
    <col min="5897" max="6144" width="9" style="71"/>
    <col min="6145" max="6147" width="10.875" style="71" customWidth="1"/>
    <col min="6148" max="6148" width="12.25" style="71" customWidth="1"/>
    <col min="6149" max="6149" width="8" style="71" customWidth="1"/>
    <col min="6150" max="6150" width="10.25" style="71" bestFit="1" customWidth="1"/>
    <col min="6151" max="6152" width="8.5" style="71" customWidth="1"/>
    <col min="6153" max="6400" width="9" style="71"/>
    <col min="6401" max="6403" width="10.875" style="71" customWidth="1"/>
    <col min="6404" max="6404" width="12.25" style="71" customWidth="1"/>
    <col min="6405" max="6405" width="8" style="71" customWidth="1"/>
    <col min="6406" max="6406" width="10.25" style="71" bestFit="1" customWidth="1"/>
    <col min="6407" max="6408" width="8.5" style="71" customWidth="1"/>
    <col min="6409" max="6656" width="9" style="71"/>
    <col min="6657" max="6659" width="10.875" style="71" customWidth="1"/>
    <col min="6660" max="6660" width="12.25" style="71" customWidth="1"/>
    <col min="6661" max="6661" width="8" style="71" customWidth="1"/>
    <col min="6662" max="6662" width="10.25" style="71" bestFit="1" customWidth="1"/>
    <col min="6663" max="6664" width="8.5" style="71" customWidth="1"/>
    <col min="6665" max="6912" width="9" style="71"/>
    <col min="6913" max="6915" width="10.875" style="71" customWidth="1"/>
    <col min="6916" max="6916" width="12.25" style="71" customWidth="1"/>
    <col min="6917" max="6917" width="8" style="71" customWidth="1"/>
    <col min="6918" max="6918" width="10.25" style="71" bestFit="1" customWidth="1"/>
    <col min="6919" max="6920" width="8.5" style="71" customWidth="1"/>
    <col min="6921" max="7168" width="9" style="71"/>
    <col min="7169" max="7171" width="10.875" style="71" customWidth="1"/>
    <col min="7172" max="7172" width="12.25" style="71" customWidth="1"/>
    <col min="7173" max="7173" width="8" style="71" customWidth="1"/>
    <col min="7174" max="7174" width="10.25" style="71" bestFit="1" customWidth="1"/>
    <col min="7175" max="7176" width="8.5" style="71" customWidth="1"/>
    <col min="7177" max="7424" width="9" style="71"/>
    <col min="7425" max="7427" width="10.875" style="71" customWidth="1"/>
    <col min="7428" max="7428" width="12.25" style="71" customWidth="1"/>
    <col min="7429" max="7429" width="8" style="71" customWidth="1"/>
    <col min="7430" max="7430" width="10.25" style="71" bestFit="1" customWidth="1"/>
    <col min="7431" max="7432" width="8.5" style="71" customWidth="1"/>
    <col min="7433" max="7680" width="9" style="71"/>
    <col min="7681" max="7683" width="10.875" style="71" customWidth="1"/>
    <col min="7684" max="7684" width="12.25" style="71" customWidth="1"/>
    <col min="7685" max="7685" width="8" style="71" customWidth="1"/>
    <col min="7686" max="7686" width="10.25" style="71" bestFit="1" customWidth="1"/>
    <col min="7687" max="7688" width="8.5" style="71" customWidth="1"/>
    <col min="7689" max="7936" width="9" style="71"/>
    <col min="7937" max="7939" width="10.875" style="71" customWidth="1"/>
    <col min="7940" max="7940" width="12.25" style="71" customWidth="1"/>
    <col min="7941" max="7941" width="8" style="71" customWidth="1"/>
    <col min="7942" max="7942" width="10.25" style="71" bestFit="1" customWidth="1"/>
    <col min="7943" max="7944" width="8.5" style="71" customWidth="1"/>
    <col min="7945" max="8192" width="9" style="71"/>
    <col min="8193" max="8195" width="10.875" style="71" customWidth="1"/>
    <col min="8196" max="8196" width="12.25" style="71" customWidth="1"/>
    <col min="8197" max="8197" width="8" style="71" customWidth="1"/>
    <col min="8198" max="8198" width="10.25" style="71" bestFit="1" customWidth="1"/>
    <col min="8199" max="8200" width="8.5" style="71" customWidth="1"/>
    <col min="8201" max="8448" width="9" style="71"/>
    <col min="8449" max="8451" width="10.875" style="71" customWidth="1"/>
    <col min="8452" max="8452" width="12.25" style="71" customWidth="1"/>
    <col min="8453" max="8453" width="8" style="71" customWidth="1"/>
    <col min="8454" max="8454" width="10.25" style="71" bestFit="1" customWidth="1"/>
    <col min="8455" max="8456" width="8.5" style="71" customWidth="1"/>
    <col min="8457" max="8704" width="9" style="71"/>
    <col min="8705" max="8707" width="10.875" style="71" customWidth="1"/>
    <col min="8708" max="8708" width="12.25" style="71" customWidth="1"/>
    <col min="8709" max="8709" width="8" style="71" customWidth="1"/>
    <col min="8710" max="8710" width="10.25" style="71" bestFit="1" customWidth="1"/>
    <col min="8711" max="8712" width="8.5" style="71" customWidth="1"/>
    <col min="8713" max="8960" width="9" style="71"/>
    <col min="8961" max="8963" width="10.875" style="71" customWidth="1"/>
    <col min="8964" max="8964" width="12.25" style="71" customWidth="1"/>
    <col min="8965" max="8965" width="8" style="71" customWidth="1"/>
    <col min="8966" max="8966" width="10.25" style="71" bestFit="1" customWidth="1"/>
    <col min="8967" max="8968" width="8.5" style="71" customWidth="1"/>
    <col min="8969" max="9216" width="9" style="71"/>
    <col min="9217" max="9219" width="10.875" style="71" customWidth="1"/>
    <col min="9220" max="9220" width="12.25" style="71" customWidth="1"/>
    <col min="9221" max="9221" width="8" style="71" customWidth="1"/>
    <col min="9222" max="9222" width="10.25" style="71" bestFit="1" customWidth="1"/>
    <col min="9223" max="9224" width="8.5" style="71" customWidth="1"/>
    <col min="9225" max="9472" width="9" style="71"/>
    <col min="9473" max="9475" width="10.875" style="71" customWidth="1"/>
    <col min="9476" max="9476" width="12.25" style="71" customWidth="1"/>
    <col min="9477" max="9477" width="8" style="71" customWidth="1"/>
    <col min="9478" max="9478" width="10.25" style="71" bestFit="1" customWidth="1"/>
    <col min="9479" max="9480" width="8.5" style="71" customWidth="1"/>
    <col min="9481" max="9728" width="9" style="71"/>
    <col min="9729" max="9731" width="10.875" style="71" customWidth="1"/>
    <col min="9732" max="9732" width="12.25" style="71" customWidth="1"/>
    <col min="9733" max="9733" width="8" style="71" customWidth="1"/>
    <col min="9734" max="9734" width="10.25" style="71" bestFit="1" customWidth="1"/>
    <col min="9735" max="9736" width="8.5" style="71" customWidth="1"/>
    <col min="9737" max="9984" width="9" style="71"/>
    <col min="9985" max="9987" width="10.875" style="71" customWidth="1"/>
    <col min="9988" max="9988" width="12.25" style="71" customWidth="1"/>
    <col min="9989" max="9989" width="8" style="71" customWidth="1"/>
    <col min="9990" max="9990" width="10.25" style="71" bestFit="1" customWidth="1"/>
    <col min="9991" max="9992" width="8.5" style="71" customWidth="1"/>
    <col min="9993" max="10240" width="9" style="71"/>
    <col min="10241" max="10243" width="10.875" style="71" customWidth="1"/>
    <col min="10244" max="10244" width="12.25" style="71" customWidth="1"/>
    <col min="10245" max="10245" width="8" style="71" customWidth="1"/>
    <col min="10246" max="10246" width="10.25" style="71" bestFit="1" customWidth="1"/>
    <col min="10247" max="10248" width="8.5" style="71" customWidth="1"/>
    <col min="10249" max="10496" width="9" style="71"/>
    <col min="10497" max="10499" width="10.875" style="71" customWidth="1"/>
    <col min="10500" max="10500" width="12.25" style="71" customWidth="1"/>
    <col min="10501" max="10501" width="8" style="71" customWidth="1"/>
    <col min="10502" max="10502" width="10.25" style="71" bestFit="1" customWidth="1"/>
    <col min="10503" max="10504" width="8.5" style="71" customWidth="1"/>
    <col min="10505" max="10752" width="9" style="71"/>
    <col min="10753" max="10755" width="10.875" style="71" customWidth="1"/>
    <col min="10756" max="10756" width="12.25" style="71" customWidth="1"/>
    <col min="10757" max="10757" width="8" style="71" customWidth="1"/>
    <col min="10758" max="10758" width="10.25" style="71" bestFit="1" customWidth="1"/>
    <col min="10759" max="10760" width="8.5" style="71" customWidth="1"/>
    <col min="10761" max="11008" width="9" style="71"/>
    <col min="11009" max="11011" width="10.875" style="71" customWidth="1"/>
    <col min="11012" max="11012" width="12.25" style="71" customWidth="1"/>
    <col min="11013" max="11013" width="8" style="71" customWidth="1"/>
    <col min="11014" max="11014" width="10.25" style="71" bestFit="1" customWidth="1"/>
    <col min="11015" max="11016" width="8.5" style="71" customWidth="1"/>
    <col min="11017" max="11264" width="9" style="71"/>
    <col min="11265" max="11267" width="10.875" style="71" customWidth="1"/>
    <col min="11268" max="11268" width="12.25" style="71" customWidth="1"/>
    <col min="11269" max="11269" width="8" style="71" customWidth="1"/>
    <col min="11270" max="11270" width="10.25" style="71" bestFit="1" customWidth="1"/>
    <col min="11271" max="11272" width="8.5" style="71" customWidth="1"/>
    <col min="11273" max="11520" width="9" style="71"/>
    <col min="11521" max="11523" width="10.875" style="71" customWidth="1"/>
    <col min="11524" max="11524" width="12.25" style="71" customWidth="1"/>
    <col min="11525" max="11525" width="8" style="71" customWidth="1"/>
    <col min="11526" max="11526" width="10.25" style="71" bestFit="1" customWidth="1"/>
    <col min="11527" max="11528" width="8.5" style="71" customWidth="1"/>
    <col min="11529" max="11776" width="9" style="71"/>
    <col min="11777" max="11779" width="10.875" style="71" customWidth="1"/>
    <col min="11780" max="11780" width="12.25" style="71" customWidth="1"/>
    <col min="11781" max="11781" width="8" style="71" customWidth="1"/>
    <col min="11782" max="11782" width="10.25" style="71" bestFit="1" customWidth="1"/>
    <col min="11783" max="11784" width="8.5" style="71" customWidth="1"/>
    <col min="11785" max="12032" width="9" style="71"/>
    <col min="12033" max="12035" width="10.875" style="71" customWidth="1"/>
    <col min="12036" max="12036" width="12.25" style="71" customWidth="1"/>
    <col min="12037" max="12037" width="8" style="71" customWidth="1"/>
    <col min="12038" max="12038" width="10.25" style="71" bestFit="1" customWidth="1"/>
    <col min="12039" max="12040" width="8.5" style="71" customWidth="1"/>
    <col min="12041" max="12288" width="9" style="71"/>
    <col min="12289" max="12291" width="10.875" style="71" customWidth="1"/>
    <col min="12292" max="12292" width="12.25" style="71" customWidth="1"/>
    <col min="12293" max="12293" width="8" style="71" customWidth="1"/>
    <col min="12294" max="12294" width="10.25" style="71" bestFit="1" customWidth="1"/>
    <col min="12295" max="12296" width="8.5" style="71" customWidth="1"/>
    <col min="12297" max="12544" width="9" style="71"/>
    <col min="12545" max="12547" width="10.875" style="71" customWidth="1"/>
    <col min="12548" max="12548" width="12.25" style="71" customWidth="1"/>
    <col min="12549" max="12549" width="8" style="71" customWidth="1"/>
    <col min="12550" max="12550" width="10.25" style="71" bestFit="1" customWidth="1"/>
    <col min="12551" max="12552" width="8.5" style="71" customWidth="1"/>
    <col min="12553" max="12800" width="9" style="71"/>
    <col min="12801" max="12803" width="10.875" style="71" customWidth="1"/>
    <col min="12804" max="12804" width="12.25" style="71" customWidth="1"/>
    <col min="12805" max="12805" width="8" style="71" customWidth="1"/>
    <col min="12806" max="12806" width="10.25" style="71" bestFit="1" customWidth="1"/>
    <col min="12807" max="12808" width="8.5" style="71" customWidth="1"/>
    <col min="12809" max="13056" width="9" style="71"/>
    <col min="13057" max="13059" width="10.875" style="71" customWidth="1"/>
    <col min="13060" max="13060" width="12.25" style="71" customWidth="1"/>
    <col min="13061" max="13061" width="8" style="71" customWidth="1"/>
    <col min="13062" max="13062" width="10.25" style="71" bestFit="1" customWidth="1"/>
    <col min="13063" max="13064" width="8.5" style="71" customWidth="1"/>
    <col min="13065" max="13312" width="9" style="71"/>
    <col min="13313" max="13315" width="10.875" style="71" customWidth="1"/>
    <col min="13316" max="13316" width="12.25" style="71" customWidth="1"/>
    <col min="13317" max="13317" width="8" style="71" customWidth="1"/>
    <col min="13318" max="13318" width="10.25" style="71" bestFit="1" customWidth="1"/>
    <col min="13319" max="13320" width="8.5" style="71" customWidth="1"/>
    <col min="13321" max="13568" width="9" style="71"/>
    <col min="13569" max="13571" width="10.875" style="71" customWidth="1"/>
    <col min="13572" max="13572" width="12.25" style="71" customWidth="1"/>
    <col min="13573" max="13573" width="8" style="71" customWidth="1"/>
    <col min="13574" max="13574" width="10.25" style="71" bestFit="1" customWidth="1"/>
    <col min="13575" max="13576" width="8.5" style="71" customWidth="1"/>
    <col min="13577" max="13824" width="9" style="71"/>
    <col min="13825" max="13827" width="10.875" style="71" customWidth="1"/>
    <col min="13828" max="13828" width="12.25" style="71" customWidth="1"/>
    <col min="13829" max="13829" width="8" style="71" customWidth="1"/>
    <col min="13830" max="13830" width="10.25" style="71" bestFit="1" customWidth="1"/>
    <col min="13831" max="13832" width="8.5" style="71" customWidth="1"/>
    <col min="13833" max="14080" width="9" style="71"/>
    <col min="14081" max="14083" width="10.875" style="71" customWidth="1"/>
    <col min="14084" max="14084" width="12.25" style="71" customWidth="1"/>
    <col min="14085" max="14085" width="8" style="71" customWidth="1"/>
    <col min="14086" max="14086" width="10.25" style="71" bestFit="1" customWidth="1"/>
    <col min="14087" max="14088" width="8.5" style="71" customWidth="1"/>
    <col min="14089" max="14336" width="9" style="71"/>
    <col min="14337" max="14339" width="10.875" style="71" customWidth="1"/>
    <col min="14340" max="14340" width="12.25" style="71" customWidth="1"/>
    <col min="14341" max="14341" width="8" style="71" customWidth="1"/>
    <col min="14342" max="14342" width="10.25" style="71" bestFit="1" customWidth="1"/>
    <col min="14343" max="14344" width="8.5" style="71" customWidth="1"/>
    <col min="14345" max="14592" width="9" style="71"/>
    <col min="14593" max="14595" width="10.875" style="71" customWidth="1"/>
    <col min="14596" max="14596" width="12.25" style="71" customWidth="1"/>
    <col min="14597" max="14597" width="8" style="71" customWidth="1"/>
    <col min="14598" max="14598" width="10.25" style="71" bestFit="1" customWidth="1"/>
    <col min="14599" max="14600" width="8.5" style="71" customWidth="1"/>
    <col min="14601" max="14848" width="9" style="71"/>
    <col min="14849" max="14851" width="10.875" style="71" customWidth="1"/>
    <col min="14852" max="14852" width="12.25" style="71" customWidth="1"/>
    <col min="14853" max="14853" width="8" style="71" customWidth="1"/>
    <col min="14854" max="14854" width="10.25" style="71" bestFit="1" customWidth="1"/>
    <col min="14855" max="14856" width="8.5" style="71" customWidth="1"/>
    <col min="14857" max="15104" width="9" style="71"/>
    <col min="15105" max="15107" width="10.875" style="71" customWidth="1"/>
    <col min="15108" max="15108" width="12.25" style="71" customWidth="1"/>
    <col min="15109" max="15109" width="8" style="71" customWidth="1"/>
    <col min="15110" max="15110" width="10.25" style="71" bestFit="1" customWidth="1"/>
    <col min="15111" max="15112" width="8.5" style="71" customWidth="1"/>
    <col min="15113" max="15360" width="9" style="71"/>
    <col min="15361" max="15363" width="10.875" style="71" customWidth="1"/>
    <col min="15364" max="15364" width="12.25" style="71" customWidth="1"/>
    <col min="15365" max="15365" width="8" style="71" customWidth="1"/>
    <col min="15366" max="15366" width="10.25" style="71" bestFit="1" customWidth="1"/>
    <col min="15367" max="15368" width="8.5" style="71" customWidth="1"/>
    <col min="15369" max="15616" width="9" style="71"/>
    <col min="15617" max="15619" width="10.875" style="71" customWidth="1"/>
    <col min="15620" max="15620" width="12.25" style="71" customWidth="1"/>
    <col min="15621" max="15621" width="8" style="71" customWidth="1"/>
    <col min="15622" max="15622" width="10.25" style="71" bestFit="1" customWidth="1"/>
    <col min="15623" max="15624" width="8.5" style="71" customWidth="1"/>
    <col min="15625" max="15872" width="9" style="71"/>
    <col min="15873" max="15875" width="10.875" style="71" customWidth="1"/>
    <col min="15876" max="15876" width="12.25" style="71" customWidth="1"/>
    <col min="15877" max="15877" width="8" style="71" customWidth="1"/>
    <col min="15878" max="15878" width="10.25" style="71" bestFit="1" customWidth="1"/>
    <col min="15879" max="15880" width="8.5" style="71" customWidth="1"/>
    <col min="15881" max="16128" width="9" style="71"/>
    <col min="16129" max="16131" width="10.875" style="71" customWidth="1"/>
    <col min="16132" max="16132" width="12.25" style="71" customWidth="1"/>
    <col min="16133" max="16133" width="8" style="71" customWidth="1"/>
    <col min="16134" max="16134" width="10.25" style="71" bestFit="1" customWidth="1"/>
    <col min="16135" max="16136" width="8.5" style="71" customWidth="1"/>
    <col min="16137" max="16384" width="9" style="71"/>
  </cols>
  <sheetData>
    <row r="1" spans="1:8" ht="26.25" customHeight="1" x14ac:dyDescent="0.15">
      <c r="A1" s="146" t="s">
        <v>87</v>
      </c>
      <c r="B1" s="146"/>
      <c r="C1" s="146"/>
      <c r="D1" s="146"/>
      <c r="E1" s="146"/>
      <c r="F1" s="146"/>
      <c r="G1" s="146"/>
      <c r="H1" s="76"/>
    </row>
    <row r="2" spans="1:8" ht="24.75" customHeight="1" x14ac:dyDescent="0.15">
      <c r="A2" s="147" t="s">
        <v>88</v>
      </c>
      <c r="B2" s="147"/>
      <c r="C2" s="147"/>
      <c r="D2" s="147"/>
      <c r="E2" s="147"/>
      <c r="F2" s="147"/>
      <c r="G2" s="147"/>
      <c r="H2" s="77"/>
    </row>
    <row r="3" spans="1:8" ht="24" customHeight="1" thickBot="1" x14ac:dyDescent="0.2">
      <c r="A3" s="78" t="s">
        <v>89</v>
      </c>
      <c r="B3" s="79" t="s">
        <v>90</v>
      </c>
      <c r="C3" s="79" t="s">
        <v>91</v>
      </c>
      <c r="D3" s="79" t="s">
        <v>92</v>
      </c>
      <c r="E3" s="80" t="s">
        <v>93</v>
      </c>
      <c r="F3" s="81" t="s">
        <v>94</v>
      </c>
      <c r="G3" s="79" t="s">
        <v>95</v>
      </c>
      <c r="H3" s="79" t="s">
        <v>96</v>
      </c>
    </row>
    <row r="4" spans="1:8" ht="14.25" thickBot="1" x14ac:dyDescent="0.2">
      <c r="A4" s="108" t="s">
        <v>164</v>
      </c>
      <c r="B4" s="109">
        <v>42984</v>
      </c>
      <c r="C4" s="110" t="s">
        <v>162</v>
      </c>
      <c r="D4" s="111" t="s">
        <v>97</v>
      </c>
      <c r="E4" s="112" t="s">
        <v>98</v>
      </c>
      <c r="F4" s="109">
        <v>42984</v>
      </c>
      <c r="G4" s="113" t="s">
        <v>165</v>
      </c>
      <c r="H4" s="114" t="s">
        <v>166</v>
      </c>
    </row>
    <row r="5" spans="1:8" x14ac:dyDescent="0.15">
      <c r="A5" s="82"/>
      <c r="B5" s="75"/>
      <c r="C5" s="82"/>
      <c r="D5" s="82"/>
      <c r="E5" s="82"/>
      <c r="F5" s="75"/>
      <c r="G5" s="82"/>
      <c r="H5" s="82"/>
    </row>
    <row r="6" spans="1:8" x14ac:dyDescent="0.15">
      <c r="A6" s="82"/>
      <c r="B6" s="82"/>
      <c r="C6" s="82"/>
      <c r="D6" s="82"/>
      <c r="E6" s="82"/>
      <c r="F6" s="82"/>
      <c r="G6" s="82"/>
      <c r="H6" s="82"/>
    </row>
    <row r="7" spans="1:8" x14ac:dyDescent="0.15">
      <c r="A7" s="82"/>
      <c r="B7" s="82"/>
      <c r="C7" s="82"/>
      <c r="D7" s="82"/>
      <c r="E7" s="82"/>
      <c r="F7" s="82"/>
      <c r="G7" s="82"/>
      <c r="H7" s="82"/>
    </row>
    <row r="8" spans="1:8" x14ac:dyDescent="0.15">
      <c r="A8" s="82"/>
      <c r="B8" s="82"/>
      <c r="C8" s="82"/>
      <c r="D8" s="82"/>
      <c r="E8" s="82"/>
      <c r="F8" s="82"/>
      <c r="G8" s="82"/>
      <c r="H8" s="82"/>
    </row>
    <row r="9" spans="1:8" x14ac:dyDescent="0.15">
      <c r="A9" s="82"/>
      <c r="B9" s="82"/>
      <c r="C9" s="82"/>
      <c r="D9" s="82"/>
      <c r="E9" s="82"/>
      <c r="F9" s="82"/>
      <c r="G9" s="82"/>
      <c r="H9" s="82"/>
    </row>
    <row r="10" spans="1:8" x14ac:dyDescent="0.15">
      <c r="A10" s="82"/>
      <c r="B10" s="82"/>
      <c r="C10" s="82"/>
      <c r="D10" s="82"/>
      <c r="E10" s="82"/>
      <c r="F10" s="82"/>
      <c r="G10" s="82"/>
      <c r="H10" s="82"/>
    </row>
    <row r="11" spans="1:8" x14ac:dyDescent="0.15">
      <c r="A11" s="82"/>
      <c r="B11" s="82"/>
      <c r="C11" s="82"/>
      <c r="D11" s="82"/>
      <c r="E11" s="82"/>
      <c r="F11" s="82"/>
      <c r="G11" s="82"/>
      <c r="H11" s="82"/>
    </row>
    <row r="12" spans="1:8" x14ac:dyDescent="0.15">
      <c r="A12" s="82"/>
      <c r="B12" s="82"/>
      <c r="C12" s="82"/>
      <c r="D12" s="82"/>
      <c r="E12" s="82"/>
      <c r="F12" s="82"/>
      <c r="G12" s="82"/>
      <c r="H12" s="82"/>
    </row>
    <row r="13" spans="1:8" x14ac:dyDescent="0.15">
      <c r="A13" s="82"/>
      <c r="B13" s="82"/>
      <c r="C13" s="82"/>
      <c r="D13" s="82"/>
      <c r="E13" s="82"/>
      <c r="F13" s="82"/>
      <c r="G13" s="82"/>
      <c r="H13" s="82"/>
    </row>
    <row r="15" spans="1:8" x14ac:dyDescent="0.15">
      <c r="A15" s="148" t="s">
        <v>99</v>
      </c>
      <c r="B15" s="148"/>
      <c r="C15" s="148"/>
      <c r="D15" s="83"/>
      <c r="E15" s="84"/>
    </row>
    <row r="16" spans="1:8" x14ac:dyDescent="0.15">
      <c r="A16" s="85" t="s">
        <v>100</v>
      </c>
      <c r="B16" s="148" t="s">
        <v>101</v>
      </c>
      <c r="C16" s="148"/>
      <c r="D16" s="83"/>
      <c r="E16" s="84"/>
    </row>
  </sheetData>
  <mergeCells count="4">
    <mergeCell ref="A1:G1"/>
    <mergeCell ref="A2:G2"/>
    <mergeCell ref="A15:C15"/>
    <mergeCell ref="B16:C16"/>
  </mergeCells>
  <phoneticPr fontId="1" type="noConversion"/>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2"/>
  <sheetViews>
    <sheetView workbookViewId="0">
      <selection activeCell="B11" sqref="B11:H12"/>
    </sheetView>
  </sheetViews>
  <sheetFormatPr defaultRowHeight="12" x14ac:dyDescent="0.15"/>
  <cols>
    <col min="1" max="2" width="9" style="86"/>
    <col min="3" max="3" width="17.75" style="86" customWidth="1"/>
    <col min="4" max="258" width="9" style="86"/>
    <col min="259" max="259" width="17.75" style="86" customWidth="1"/>
    <col min="260" max="514" width="9" style="86"/>
    <col min="515" max="515" width="17.75" style="86" customWidth="1"/>
    <col min="516" max="770" width="9" style="86"/>
    <col min="771" max="771" width="17.75" style="86" customWidth="1"/>
    <col min="772" max="1026" width="9" style="86"/>
    <col min="1027" max="1027" width="17.75" style="86" customWidth="1"/>
    <col min="1028" max="1282" width="9" style="86"/>
    <col min="1283" max="1283" width="17.75" style="86" customWidth="1"/>
    <col min="1284" max="1538" width="9" style="86"/>
    <col min="1539" max="1539" width="17.75" style="86" customWidth="1"/>
    <col min="1540" max="1794" width="9" style="86"/>
    <col min="1795" max="1795" width="17.75" style="86" customWidth="1"/>
    <col min="1796" max="2050" width="9" style="86"/>
    <col min="2051" max="2051" width="17.75" style="86" customWidth="1"/>
    <col min="2052" max="2306" width="9" style="86"/>
    <col min="2307" max="2307" width="17.75" style="86" customWidth="1"/>
    <col min="2308" max="2562" width="9" style="86"/>
    <col min="2563" max="2563" width="17.75" style="86" customWidth="1"/>
    <col min="2564" max="2818" width="9" style="86"/>
    <col min="2819" max="2819" width="17.75" style="86" customWidth="1"/>
    <col min="2820" max="3074" width="9" style="86"/>
    <col min="3075" max="3075" width="17.75" style="86" customWidth="1"/>
    <col min="3076" max="3330" width="9" style="86"/>
    <col min="3331" max="3331" width="17.75" style="86" customWidth="1"/>
    <col min="3332" max="3586" width="9" style="86"/>
    <col min="3587" max="3587" width="17.75" style="86" customWidth="1"/>
    <col min="3588" max="3842" width="9" style="86"/>
    <col min="3843" max="3843" width="17.75" style="86" customWidth="1"/>
    <col min="3844" max="4098" width="9" style="86"/>
    <col min="4099" max="4099" width="17.75" style="86" customWidth="1"/>
    <col min="4100" max="4354" width="9" style="86"/>
    <col min="4355" max="4355" width="17.75" style="86" customWidth="1"/>
    <col min="4356" max="4610" width="9" style="86"/>
    <col min="4611" max="4611" width="17.75" style="86" customWidth="1"/>
    <col min="4612" max="4866" width="9" style="86"/>
    <col min="4867" max="4867" width="17.75" style="86" customWidth="1"/>
    <col min="4868" max="5122" width="9" style="86"/>
    <col min="5123" max="5123" width="17.75" style="86" customWidth="1"/>
    <col min="5124" max="5378" width="9" style="86"/>
    <col min="5379" max="5379" width="17.75" style="86" customWidth="1"/>
    <col min="5380" max="5634" width="9" style="86"/>
    <col min="5635" max="5635" width="17.75" style="86" customWidth="1"/>
    <col min="5636" max="5890" width="9" style="86"/>
    <col min="5891" max="5891" width="17.75" style="86" customWidth="1"/>
    <col min="5892" max="6146" width="9" style="86"/>
    <col min="6147" max="6147" width="17.75" style="86" customWidth="1"/>
    <col min="6148" max="6402" width="9" style="86"/>
    <col min="6403" max="6403" width="17.75" style="86" customWidth="1"/>
    <col min="6404" max="6658" width="9" style="86"/>
    <col min="6659" max="6659" width="17.75" style="86" customWidth="1"/>
    <col min="6660" max="6914" width="9" style="86"/>
    <col min="6915" max="6915" width="17.75" style="86" customWidth="1"/>
    <col min="6916" max="7170" width="9" style="86"/>
    <col min="7171" max="7171" width="17.75" style="86" customWidth="1"/>
    <col min="7172" max="7426" width="9" style="86"/>
    <col min="7427" max="7427" width="17.75" style="86" customWidth="1"/>
    <col min="7428" max="7682" width="9" style="86"/>
    <col min="7683" max="7683" width="17.75" style="86" customWidth="1"/>
    <col min="7684" max="7938" width="9" style="86"/>
    <col min="7939" max="7939" width="17.75" style="86" customWidth="1"/>
    <col min="7940" max="8194" width="9" style="86"/>
    <col min="8195" max="8195" width="17.75" style="86" customWidth="1"/>
    <col min="8196" max="8450" width="9" style="86"/>
    <col min="8451" max="8451" width="17.75" style="86" customWidth="1"/>
    <col min="8452" max="8706" width="9" style="86"/>
    <col min="8707" max="8707" width="17.75" style="86" customWidth="1"/>
    <col min="8708" max="8962" width="9" style="86"/>
    <col min="8963" max="8963" width="17.75" style="86" customWidth="1"/>
    <col min="8964" max="9218" width="9" style="86"/>
    <col min="9219" max="9219" width="17.75" style="86" customWidth="1"/>
    <col min="9220" max="9474" width="9" style="86"/>
    <col min="9475" max="9475" width="17.75" style="86" customWidth="1"/>
    <col min="9476" max="9730" width="9" style="86"/>
    <col min="9731" max="9731" width="17.75" style="86" customWidth="1"/>
    <col min="9732" max="9986" width="9" style="86"/>
    <col min="9987" max="9987" width="17.75" style="86" customWidth="1"/>
    <col min="9988" max="10242" width="9" style="86"/>
    <col min="10243" max="10243" width="17.75" style="86" customWidth="1"/>
    <col min="10244" max="10498" width="9" style="86"/>
    <col min="10499" max="10499" width="17.75" style="86" customWidth="1"/>
    <col min="10500" max="10754" width="9" style="86"/>
    <col min="10755" max="10755" width="17.75" style="86" customWidth="1"/>
    <col min="10756" max="11010" width="9" style="86"/>
    <col min="11011" max="11011" width="17.75" style="86" customWidth="1"/>
    <col min="11012" max="11266" width="9" style="86"/>
    <col min="11267" max="11267" width="17.75" style="86" customWidth="1"/>
    <col min="11268" max="11522" width="9" style="86"/>
    <col min="11523" max="11523" width="17.75" style="86" customWidth="1"/>
    <col min="11524" max="11778" width="9" style="86"/>
    <col min="11779" max="11779" width="17.75" style="86" customWidth="1"/>
    <col min="11780" max="12034" width="9" style="86"/>
    <col min="12035" max="12035" width="17.75" style="86" customWidth="1"/>
    <col min="12036" max="12290" width="9" style="86"/>
    <col min="12291" max="12291" width="17.75" style="86" customWidth="1"/>
    <col min="12292" max="12546" width="9" style="86"/>
    <col min="12547" max="12547" width="17.75" style="86" customWidth="1"/>
    <col min="12548" max="12802" width="9" style="86"/>
    <col min="12803" max="12803" width="17.75" style="86" customWidth="1"/>
    <col min="12804" max="13058" width="9" style="86"/>
    <col min="13059" max="13059" width="17.75" style="86" customWidth="1"/>
    <col min="13060" max="13314" width="9" style="86"/>
    <col min="13315" max="13315" width="17.75" style="86" customWidth="1"/>
    <col min="13316" max="13570" width="9" style="86"/>
    <col min="13571" max="13571" width="17.75" style="86" customWidth="1"/>
    <col min="13572" max="13826" width="9" style="86"/>
    <col min="13827" max="13827" width="17.75" style="86" customWidth="1"/>
    <col min="13828" max="14082" width="9" style="86"/>
    <col min="14083" max="14083" width="17.75" style="86" customWidth="1"/>
    <col min="14084" max="14338" width="9" style="86"/>
    <col min="14339" max="14339" width="17.75" style="86" customWidth="1"/>
    <col min="14340" max="14594" width="9" style="86"/>
    <col min="14595" max="14595" width="17.75" style="86" customWidth="1"/>
    <col min="14596" max="14850" width="9" style="86"/>
    <col min="14851" max="14851" width="17.75" style="86" customWidth="1"/>
    <col min="14852" max="15106" width="9" style="86"/>
    <col min="15107" max="15107" width="17.75" style="86" customWidth="1"/>
    <col min="15108" max="15362" width="9" style="86"/>
    <col min="15363" max="15363" width="17.75" style="86" customWidth="1"/>
    <col min="15364" max="15618" width="9" style="86"/>
    <col min="15619" max="15619" width="17.75" style="86" customWidth="1"/>
    <col min="15620" max="15874" width="9" style="86"/>
    <col min="15875" max="15875" width="17.75" style="86" customWidth="1"/>
    <col min="15876" max="16130" width="9" style="86"/>
    <col min="16131" max="16131" width="17.75" style="86" customWidth="1"/>
    <col min="16132" max="16384" width="9" style="86"/>
  </cols>
  <sheetData>
    <row r="4" spans="2:8" x14ac:dyDescent="0.15">
      <c r="B4" s="86" t="s">
        <v>102</v>
      </c>
    </row>
    <row r="5" spans="2:8" x14ac:dyDescent="0.15">
      <c r="B5" s="86" t="s">
        <v>103</v>
      </c>
    </row>
    <row r="6" spans="2:8" ht="12.75" x14ac:dyDescent="0.2">
      <c r="B6" s="87" t="s">
        <v>104</v>
      </c>
    </row>
    <row r="7" spans="2:8" x14ac:dyDescent="0.15">
      <c r="B7" s="86" t="s">
        <v>149</v>
      </c>
    </row>
    <row r="11" spans="2:8" x14ac:dyDescent="0.15">
      <c r="B11" s="86" t="s">
        <v>229</v>
      </c>
      <c r="D11" s="86" t="s">
        <v>230</v>
      </c>
      <c r="E11" s="86" t="s">
        <v>231</v>
      </c>
      <c r="F11" s="86" t="s">
        <v>232</v>
      </c>
      <c r="G11" s="86" t="s">
        <v>233</v>
      </c>
      <c r="H11" s="86" t="s">
        <v>234</v>
      </c>
    </row>
    <row r="12" spans="2:8" x14ac:dyDescent="0.15">
      <c r="C12" s="179" t="s">
        <v>235</v>
      </c>
      <c r="D12" s="86">
        <v>1</v>
      </c>
      <c r="E12" s="86">
        <v>2</v>
      </c>
      <c r="F12" s="86">
        <v>4</v>
      </c>
      <c r="G12" s="86">
        <v>2</v>
      </c>
      <c r="H12" s="86">
        <v>1</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3"/>
  <sheetViews>
    <sheetView topLeftCell="A7" workbookViewId="0">
      <selection activeCell="B18" sqref="B18"/>
    </sheetView>
  </sheetViews>
  <sheetFormatPr defaultRowHeight="21" customHeight="1" x14ac:dyDescent="0.15"/>
  <cols>
    <col min="1" max="1" width="20.25" style="86" customWidth="1"/>
    <col min="2" max="2" width="60.75" style="86" customWidth="1"/>
    <col min="3" max="256" width="9" style="86"/>
    <col min="257" max="257" width="20.25" style="86" customWidth="1"/>
    <col min="258" max="258" width="60.75" style="86" customWidth="1"/>
    <col min="259" max="512" width="9" style="86"/>
    <col min="513" max="513" width="20.25" style="86" customWidth="1"/>
    <col min="514" max="514" width="60.75" style="86" customWidth="1"/>
    <col min="515" max="768" width="9" style="86"/>
    <col min="769" max="769" width="20.25" style="86" customWidth="1"/>
    <col min="770" max="770" width="60.75" style="86" customWidth="1"/>
    <col min="771" max="1024" width="9" style="86"/>
    <col min="1025" max="1025" width="20.25" style="86" customWidth="1"/>
    <col min="1026" max="1026" width="60.75" style="86" customWidth="1"/>
    <col min="1027" max="1280" width="9" style="86"/>
    <col min="1281" max="1281" width="20.25" style="86" customWidth="1"/>
    <col min="1282" max="1282" width="60.75" style="86" customWidth="1"/>
    <col min="1283" max="1536" width="9" style="86"/>
    <col min="1537" max="1537" width="20.25" style="86" customWidth="1"/>
    <col min="1538" max="1538" width="60.75" style="86" customWidth="1"/>
    <col min="1539" max="1792" width="9" style="86"/>
    <col min="1793" max="1793" width="20.25" style="86" customWidth="1"/>
    <col min="1794" max="1794" width="60.75" style="86" customWidth="1"/>
    <col min="1795" max="2048" width="9" style="86"/>
    <col min="2049" max="2049" width="20.25" style="86" customWidth="1"/>
    <col min="2050" max="2050" width="60.75" style="86" customWidth="1"/>
    <col min="2051" max="2304" width="9" style="86"/>
    <col min="2305" max="2305" width="20.25" style="86" customWidth="1"/>
    <col min="2306" max="2306" width="60.75" style="86" customWidth="1"/>
    <col min="2307" max="2560" width="9" style="86"/>
    <col min="2561" max="2561" width="20.25" style="86" customWidth="1"/>
    <col min="2562" max="2562" width="60.75" style="86" customWidth="1"/>
    <col min="2563" max="2816" width="9" style="86"/>
    <col min="2817" max="2817" width="20.25" style="86" customWidth="1"/>
    <col min="2818" max="2818" width="60.75" style="86" customWidth="1"/>
    <col min="2819" max="3072" width="9" style="86"/>
    <col min="3073" max="3073" width="20.25" style="86" customWidth="1"/>
    <col min="3074" max="3074" width="60.75" style="86" customWidth="1"/>
    <col min="3075" max="3328" width="9" style="86"/>
    <col min="3329" max="3329" width="20.25" style="86" customWidth="1"/>
    <col min="3330" max="3330" width="60.75" style="86" customWidth="1"/>
    <col min="3331" max="3584" width="9" style="86"/>
    <col min="3585" max="3585" width="20.25" style="86" customWidth="1"/>
    <col min="3586" max="3586" width="60.75" style="86" customWidth="1"/>
    <col min="3587" max="3840" width="9" style="86"/>
    <col min="3841" max="3841" width="20.25" style="86" customWidth="1"/>
    <col min="3842" max="3842" width="60.75" style="86" customWidth="1"/>
    <col min="3843" max="4096" width="9" style="86"/>
    <col min="4097" max="4097" width="20.25" style="86" customWidth="1"/>
    <col min="4098" max="4098" width="60.75" style="86" customWidth="1"/>
    <col min="4099" max="4352" width="9" style="86"/>
    <col min="4353" max="4353" width="20.25" style="86" customWidth="1"/>
    <col min="4354" max="4354" width="60.75" style="86" customWidth="1"/>
    <col min="4355" max="4608" width="9" style="86"/>
    <col min="4609" max="4609" width="20.25" style="86" customWidth="1"/>
    <col min="4610" max="4610" width="60.75" style="86" customWidth="1"/>
    <col min="4611" max="4864" width="9" style="86"/>
    <col min="4865" max="4865" width="20.25" style="86" customWidth="1"/>
    <col min="4866" max="4866" width="60.75" style="86" customWidth="1"/>
    <col min="4867" max="5120" width="9" style="86"/>
    <col min="5121" max="5121" width="20.25" style="86" customWidth="1"/>
    <col min="5122" max="5122" width="60.75" style="86" customWidth="1"/>
    <col min="5123" max="5376" width="9" style="86"/>
    <col min="5377" max="5377" width="20.25" style="86" customWidth="1"/>
    <col min="5378" max="5378" width="60.75" style="86" customWidth="1"/>
    <col min="5379" max="5632" width="9" style="86"/>
    <col min="5633" max="5633" width="20.25" style="86" customWidth="1"/>
    <col min="5634" max="5634" width="60.75" style="86" customWidth="1"/>
    <col min="5635" max="5888" width="9" style="86"/>
    <col min="5889" max="5889" width="20.25" style="86" customWidth="1"/>
    <col min="5890" max="5890" width="60.75" style="86" customWidth="1"/>
    <col min="5891" max="6144" width="9" style="86"/>
    <col min="6145" max="6145" width="20.25" style="86" customWidth="1"/>
    <col min="6146" max="6146" width="60.75" style="86" customWidth="1"/>
    <col min="6147" max="6400" width="9" style="86"/>
    <col min="6401" max="6401" width="20.25" style="86" customWidth="1"/>
    <col min="6402" max="6402" width="60.75" style="86" customWidth="1"/>
    <col min="6403" max="6656" width="9" style="86"/>
    <col min="6657" max="6657" width="20.25" style="86" customWidth="1"/>
    <col min="6658" max="6658" width="60.75" style="86" customWidth="1"/>
    <col min="6659" max="6912" width="9" style="86"/>
    <col min="6913" max="6913" width="20.25" style="86" customWidth="1"/>
    <col min="6914" max="6914" width="60.75" style="86" customWidth="1"/>
    <col min="6915" max="7168" width="9" style="86"/>
    <col min="7169" max="7169" width="20.25" style="86" customWidth="1"/>
    <col min="7170" max="7170" width="60.75" style="86" customWidth="1"/>
    <col min="7171" max="7424" width="9" style="86"/>
    <col min="7425" max="7425" width="20.25" style="86" customWidth="1"/>
    <col min="7426" max="7426" width="60.75" style="86" customWidth="1"/>
    <col min="7427" max="7680" width="9" style="86"/>
    <col min="7681" max="7681" width="20.25" style="86" customWidth="1"/>
    <col min="7682" max="7682" width="60.75" style="86" customWidth="1"/>
    <col min="7683" max="7936" width="9" style="86"/>
    <col min="7937" max="7937" width="20.25" style="86" customWidth="1"/>
    <col min="7938" max="7938" width="60.75" style="86" customWidth="1"/>
    <col min="7939" max="8192" width="9" style="86"/>
    <col min="8193" max="8193" width="20.25" style="86" customWidth="1"/>
    <col min="8194" max="8194" width="60.75" style="86" customWidth="1"/>
    <col min="8195" max="8448" width="9" style="86"/>
    <col min="8449" max="8449" width="20.25" style="86" customWidth="1"/>
    <col min="8450" max="8450" width="60.75" style="86" customWidth="1"/>
    <col min="8451" max="8704" width="9" style="86"/>
    <col min="8705" max="8705" width="20.25" style="86" customWidth="1"/>
    <col min="8706" max="8706" width="60.75" style="86" customWidth="1"/>
    <col min="8707" max="8960" width="9" style="86"/>
    <col min="8961" max="8961" width="20.25" style="86" customWidth="1"/>
    <col min="8962" max="8962" width="60.75" style="86" customWidth="1"/>
    <col min="8963" max="9216" width="9" style="86"/>
    <col min="9217" max="9217" width="20.25" style="86" customWidth="1"/>
    <col min="9218" max="9218" width="60.75" style="86" customWidth="1"/>
    <col min="9219" max="9472" width="9" style="86"/>
    <col min="9473" max="9473" width="20.25" style="86" customWidth="1"/>
    <col min="9474" max="9474" width="60.75" style="86" customWidth="1"/>
    <col min="9475" max="9728" width="9" style="86"/>
    <col min="9729" max="9729" width="20.25" style="86" customWidth="1"/>
    <col min="9730" max="9730" width="60.75" style="86" customWidth="1"/>
    <col min="9731" max="9984" width="9" style="86"/>
    <col min="9985" max="9985" width="20.25" style="86" customWidth="1"/>
    <col min="9986" max="9986" width="60.75" style="86" customWidth="1"/>
    <col min="9987" max="10240" width="9" style="86"/>
    <col min="10241" max="10241" width="20.25" style="86" customWidth="1"/>
    <col min="10242" max="10242" width="60.75" style="86" customWidth="1"/>
    <col min="10243" max="10496" width="9" style="86"/>
    <col min="10497" max="10497" width="20.25" style="86" customWidth="1"/>
    <col min="10498" max="10498" width="60.75" style="86" customWidth="1"/>
    <col min="10499" max="10752" width="9" style="86"/>
    <col min="10753" max="10753" width="20.25" style="86" customWidth="1"/>
    <col min="10754" max="10754" width="60.75" style="86" customWidth="1"/>
    <col min="10755" max="11008" width="9" style="86"/>
    <col min="11009" max="11009" width="20.25" style="86" customWidth="1"/>
    <col min="11010" max="11010" width="60.75" style="86" customWidth="1"/>
    <col min="11011" max="11264" width="9" style="86"/>
    <col min="11265" max="11265" width="20.25" style="86" customWidth="1"/>
    <col min="11266" max="11266" width="60.75" style="86" customWidth="1"/>
    <col min="11267" max="11520" width="9" style="86"/>
    <col min="11521" max="11521" width="20.25" style="86" customWidth="1"/>
    <col min="11522" max="11522" width="60.75" style="86" customWidth="1"/>
    <col min="11523" max="11776" width="9" style="86"/>
    <col min="11777" max="11777" width="20.25" style="86" customWidth="1"/>
    <col min="11778" max="11778" width="60.75" style="86" customWidth="1"/>
    <col min="11779" max="12032" width="9" style="86"/>
    <col min="12033" max="12033" width="20.25" style="86" customWidth="1"/>
    <col min="12034" max="12034" width="60.75" style="86" customWidth="1"/>
    <col min="12035" max="12288" width="9" style="86"/>
    <col min="12289" max="12289" width="20.25" style="86" customWidth="1"/>
    <col min="12290" max="12290" width="60.75" style="86" customWidth="1"/>
    <col min="12291" max="12544" width="9" style="86"/>
    <col min="12545" max="12545" width="20.25" style="86" customWidth="1"/>
    <col min="12546" max="12546" width="60.75" style="86" customWidth="1"/>
    <col min="12547" max="12800" width="9" style="86"/>
    <col min="12801" max="12801" width="20.25" style="86" customWidth="1"/>
    <col min="12802" max="12802" width="60.75" style="86" customWidth="1"/>
    <col min="12803" max="13056" width="9" style="86"/>
    <col min="13057" max="13057" width="20.25" style="86" customWidth="1"/>
    <col min="13058" max="13058" width="60.75" style="86" customWidth="1"/>
    <col min="13059" max="13312" width="9" style="86"/>
    <col min="13313" max="13313" width="20.25" style="86" customWidth="1"/>
    <col min="13314" max="13314" width="60.75" style="86" customWidth="1"/>
    <col min="13315" max="13568" width="9" style="86"/>
    <col min="13569" max="13569" width="20.25" style="86" customWidth="1"/>
    <col min="13570" max="13570" width="60.75" style="86" customWidth="1"/>
    <col min="13571" max="13824" width="9" style="86"/>
    <col min="13825" max="13825" width="20.25" style="86" customWidth="1"/>
    <col min="13826" max="13826" width="60.75" style="86" customWidth="1"/>
    <col min="13827" max="14080" width="9" style="86"/>
    <col min="14081" max="14081" width="20.25" style="86" customWidth="1"/>
    <col min="14082" max="14082" width="60.75" style="86" customWidth="1"/>
    <col min="14083" max="14336" width="9" style="86"/>
    <col min="14337" max="14337" width="20.25" style="86" customWidth="1"/>
    <col min="14338" max="14338" width="60.75" style="86" customWidth="1"/>
    <col min="14339" max="14592" width="9" style="86"/>
    <col min="14593" max="14593" width="20.25" style="86" customWidth="1"/>
    <col min="14594" max="14594" width="60.75" style="86" customWidth="1"/>
    <col min="14595" max="14848" width="9" style="86"/>
    <col min="14849" max="14849" width="20.25" style="86" customWidth="1"/>
    <col min="14850" max="14850" width="60.75" style="86" customWidth="1"/>
    <col min="14851" max="15104" width="9" style="86"/>
    <col min="15105" max="15105" width="20.25" style="86" customWidth="1"/>
    <col min="15106" max="15106" width="60.75" style="86" customWidth="1"/>
    <col min="15107" max="15360" width="9" style="86"/>
    <col min="15361" max="15361" width="20.25" style="86" customWidth="1"/>
    <col min="15362" max="15362" width="60.75" style="86" customWidth="1"/>
    <col min="15363" max="15616" width="9" style="86"/>
    <col min="15617" max="15617" width="20.25" style="86" customWidth="1"/>
    <col min="15618" max="15618" width="60.75" style="86" customWidth="1"/>
    <col min="15619" max="15872" width="9" style="86"/>
    <col min="15873" max="15873" width="20.25" style="86" customWidth="1"/>
    <col min="15874" max="15874" width="60.75" style="86" customWidth="1"/>
    <col min="15875" max="16128" width="9" style="86"/>
    <col min="16129" max="16129" width="20.25" style="86" customWidth="1"/>
    <col min="16130" max="16130" width="60.75" style="86" customWidth="1"/>
    <col min="16131" max="16384" width="9" style="86"/>
  </cols>
  <sheetData>
    <row r="1" spans="1:2" ht="21" customHeight="1" x14ac:dyDescent="0.25">
      <c r="A1" s="149" t="s">
        <v>105</v>
      </c>
      <c r="B1" s="149"/>
    </row>
    <row r="2" spans="1:2" ht="21" customHeight="1" thickBot="1" x14ac:dyDescent="0.2">
      <c r="A2" s="88"/>
      <c r="B2" s="88"/>
    </row>
    <row r="3" spans="1:2" ht="21" customHeight="1" thickTop="1" x14ac:dyDescent="0.15">
      <c r="A3" s="89" t="s">
        <v>41</v>
      </c>
      <c r="B3" s="90" t="s">
        <v>160</v>
      </c>
    </row>
    <row r="4" spans="1:2" ht="21" customHeight="1" x14ac:dyDescent="0.15">
      <c r="A4" s="91" t="s">
        <v>106</v>
      </c>
      <c r="B4" s="92" t="s">
        <v>107</v>
      </c>
    </row>
    <row r="5" spans="1:2" ht="21" customHeight="1" x14ac:dyDescent="0.15">
      <c r="A5" s="91" t="s">
        <v>108</v>
      </c>
      <c r="B5" s="92" t="s">
        <v>172</v>
      </c>
    </row>
    <row r="6" spans="1:2" ht="21" customHeight="1" thickBot="1" x14ac:dyDescent="0.2">
      <c r="A6" s="93" t="s">
        <v>109</v>
      </c>
      <c r="B6" s="94" t="s">
        <v>161</v>
      </c>
    </row>
    <row r="7" spans="1:2" ht="21" customHeight="1" thickTop="1" x14ac:dyDescent="0.15">
      <c r="A7" s="95" t="s">
        <v>110</v>
      </c>
      <c r="B7" s="97" t="s">
        <v>125</v>
      </c>
    </row>
    <row r="8" spans="1:2" ht="21" customHeight="1" x14ac:dyDescent="0.15">
      <c r="A8" s="91" t="s">
        <v>111</v>
      </c>
      <c r="B8" s="92"/>
    </row>
    <row r="9" spans="1:2" ht="21" customHeight="1" x14ac:dyDescent="0.15">
      <c r="A9" s="91" t="s">
        <v>112</v>
      </c>
      <c r="B9" s="92" t="s">
        <v>113</v>
      </c>
    </row>
    <row r="10" spans="1:2" ht="21" customHeight="1" x14ac:dyDescent="0.15">
      <c r="A10" s="91" t="s">
        <v>114</v>
      </c>
      <c r="B10" s="92" t="s">
        <v>126</v>
      </c>
    </row>
    <row r="11" spans="1:2" ht="21" customHeight="1" x14ac:dyDescent="0.15">
      <c r="A11" s="91" t="s">
        <v>115</v>
      </c>
      <c r="B11" s="92" t="s">
        <v>170</v>
      </c>
    </row>
    <row r="12" spans="1:2" ht="21" customHeight="1" x14ac:dyDescent="0.15">
      <c r="A12" s="91" t="s">
        <v>116</v>
      </c>
      <c r="B12" s="92" t="s">
        <v>168</v>
      </c>
    </row>
    <row r="13" spans="1:2" ht="21" customHeight="1" x14ac:dyDescent="0.15">
      <c r="A13" s="91" t="s">
        <v>117</v>
      </c>
      <c r="B13" s="92" t="s">
        <v>169</v>
      </c>
    </row>
    <row r="14" spans="1:2" ht="21" customHeight="1" x14ac:dyDescent="0.15">
      <c r="A14" s="91"/>
      <c r="B14" s="92"/>
    </row>
    <row r="15" spans="1:2" ht="21" customHeight="1" x14ac:dyDescent="0.15">
      <c r="A15" s="91" t="s">
        <v>118</v>
      </c>
      <c r="B15" s="92" t="s">
        <v>49</v>
      </c>
    </row>
    <row r="16" spans="1:2" ht="21" customHeight="1" x14ac:dyDescent="0.15">
      <c r="A16" s="91" t="s">
        <v>119</v>
      </c>
      <c r="B16" s="106" t="s">
        <v>162</v>
      </c>
    </row>
    <row r="17" spans="1:2" ht="21" customHeight="1" x14ac:dyDescent="0.15">
      <c r="A17" s="91" t="s">
        <v>120</v>
      </c>
      <c r="B17" s="92" t="s">
        <v>171</v>
      </c>
    </row>
    <row r="18" spans="1:2" ht="21" customHeight="1" x14ac:dyDescent="0.15">
      <c r="A18" s="91" t="s">
        <v>121</v>
      </c>
      <c r="B18" s="107" t="s">
        <v>176</v>
      </c>
    </row>
    <row r="19" spans="1:2" ht="21" customHeight="1" x14ac:dyDescent="0.15">
      <c r="A19" s="91" t="s">
        <v>122</v>
      </c>
      <c r="B19" s="92" t="s">
        <v>175</v>
      </c>
    </row>
    <row r="20" spans="1:2" ht="194.25" customHeight="1" x14ac:dyDescent="0.15">
      <c r="A20" s="96" t="s">
        <v>123</v>
      </c>
      <c r="B20" s="107" t="s">
        <v>163</v>
      </c>
    </row>
    <row r="21" spans="1:2" ht="21" customHeight="1" x14ac:dyDescent="0.15">
      <c r="A21" s="88"/>
      <c r="B21" s="88"/>
    </row>
    <row r="22" spans="1:2" ht="21" customHeight="1" x14ac:dyDescent="0.15">
      <c r="A22" s="88"/>
      <c r="B22" s="88"/>
    </row>
    <row r="23" spans="1:2" ht="21" customHeight="1" x14ac:dyDescent="0.15">
      <c r="A23" s="88"/>
      <c r="B23" s="88"/>
    </row>
  </sheetData>
  <mergeCells count="1">
    <mergeCell ref="A1:B1"/>
  </mergeCells>
  <phoneticPr fontId="1" type="noConversion"/>
  <dataValidations count="2">
    <dataValidation type="list" allowBlank="1" showInputMessage="1" showErrorMessage="1" sqref="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B10">
      <formula1>"批处理MIS软件,交互式的MIS软件,嵌入式软件,数据库应用,数据通信,图形用户接口的开发,过程控制软件,系统软件,科学应用,I/O子系统,军用系统,可视化编程软件（一般为GUI）"</formula1>
    </dataValidation>
    <dataValidation type="list" allowBlank="1" showInputMessage="1" showErrorMessage="1" sqref="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B7">
      <formula1>"合同开发类,产品开发类,维护类"</formula1>
    </dataValidation>
  </dataValidations>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
  <sheetViews>
    <sheetView showGridLines="0" zoomScale="130" zoomScaleNormal="130" workbookViewId="0">
      <pane ySplit="3" topLeftCell="A4" activePane="bottomLeft" state="frozen"/>
      <selection pane="bottomLeft" activeCell="C4" sqref="C4"/>
    </sheetView>
  </sheetViews>
  <sheetFormatPr defaultColWidth="13" defaultRowHeight="22.5" customHeight="1" x14ac:dyDescent="0.15"/>
  <cols>
    <col min="1" max="1" width="1.25" style="57" customWidth="1"/>
    <col min="2" max="2" width="4.5" style="17" customWidth="1"/>
    <col min="3" max="3" width="19.625" style="57" customWidth="1"/>
    <col min="4" max="4" width="9.375" style="57" customWidth="1"/>
    <col min="5" max="5" width="7.625" style="57" bestFit="1" customWidth="1"/>
    <col min="6" max="6" width="11.125" style="57" customWidth="1"/>
    <col min="7" max="7" width="11.25" style="57" customWidth="1"/>
    <col min="8" max="8" width="9.75" style="57" customWidth="1"/>
    <col min="9" max="9" width="10.25" style="57" customWidth="1"/>
    <col min="10" max="10" width="10.875" style="57" customWidth="1"/>
    <col min="11" max="11" width="11.25" style="57" customWidth="1"/>
    <col min="12" max="12" width="6.25" style="58" customWidth="1"/>
    <col min="13" max="16384" width="13" style="57"/>
  </cols>
  <sheetData>
    <row r="1" spans="2:12" ht="13.5" customHeight="1" x14ac:dyDescent="0.15">
      <c r="C1" s="56"/>
    </row>
    <row r="2" spans="2:12" ht="22.5" customHeight="1" x14ac:dyDescent="0.15">
      <c r="B2" s="59"/>
      <c r="C2" s="150" t="s">
        <v>3</v>
      </c>
      <c r="D2" s="150"/>
      <c r="E2" s="150" t="s">
        <v>13</v>
      </c>
      <c r="F2" s="150"/>
      <c r="G2" s="150"/>
      <c r="H2" s="150"/>
      <c r="I2" s="150"/>
      <c r="J2" s="150"/>
      <c r="K2" s="150"/>
      <c r="L2" s="60"/>
    </row>
    <row r="3" spans="2:12" s="17" customFormat="1" ht="22.5" customHeight="1" x14ac:dyDescent="0.15">
      <c r="B3" s="59" t="s">
        <v>53</v>
      </c>
      <c r="C3" s="70" t="s">
        <v>0</v>
      </c>
      <c r="D3" s="70" t="s">
        <v>1</v>
      </c>
      <c r="E3" s="70" t="s">
        <v>12</v>
      </c>
      <c r="F3" s="70" t="s">
        <v>4</v>
      </c>
      <c r="G3" s="70" t="s">
        <v>9</v>
      </c>
      <c r="H3" s="70" t="s">
        <v>52</v>
      </c>
      <c r="I3" s="61" t="s">
        <v>2</v>
      </c>
      <c r="J3" s="70" t="s">
        <v>10</v>
      </c>
      <c r="K3" s="70" t="s">
        <v>11</v>
      </c>
      <c r="L3" s="62" t="s">
        <v>62</v>
      </c>
    </row>
    <row r="4" spans="2:12" ht="52.5" customHeight="1" x14ac:dyDescent="0.15">
      <c r="B4" s="59">
        <v>1</v>
      </c>
      <c r="C4" s="60" t="s">
        <v>159</v>
      </c>
      <c r="D4" s="63" t="s">
        <v>49</v>
      </c>
      <c r="E4" s="63">
        <f>SUM(F4:K4)</f>
        <v>98118</v>
      </c>
      <c r="F4" s="63">
        <f>'费用-微信自助办理业务系统'!G10</f>
        <v>10792.98</v>
      </c>
      <c r="G4" s="63">
        <f>'费用-微信自助办理业务系统'!I10</f>
        <v>11774.160000000002</v>
      </c>
      <c r="H4" s="63">
        <f>'费用-微信自助办理业务系统'!K10</f>
        <v>3924.7199999999993</v>
      </c>
      <c r="I4" s="63">
        <f>'费用-微信自助办理业务系统'!M10</f>
        <v>48077.82</v>
      </c>
      <c r="J4" s="63">
        <f>'费用-微信自助办理业务系统'!O10</f>
        <v>16189.470000000001</v>
      </c>
      <c r="K4" s="63">
        <f>'费用-微信自助办理业务系统'!Q10</f>
        <v>7358.8499999999995</v>
      </c>
      <c r="L4" s="64"/>
    </row>
    <row r="5" spans="2:12" ht="20.25" customHeight="1" x14ac:dyDescent="0.15"/>
  </sheetData>
  <mergeCells count="2">
    <mergeCell ref="E2:K2"/>
    <mergeCell ref="C2:D2"/>
  </mergeCells>
  <phoneticPr fontId="1" type="noConversion"/>
  <pageMargins left="0.3"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pane ySplit="3" topLeftCell="A4" activePane="bottomLeft" state="frozen"/>
      <selection pane="bottomLeft" activeCell="F9" sqref="F9"/>
    </sheetView>
  </sheetViews>
  <sheetFormatPr defaultColWidth="13" defaultRowHeight="22.5" customHeight="1" x14ac:dyDescent="0.15"/>
  <cols>
    <col min="1" max="1" width="6.5" style="2" bestFit="1" customWidth="1"/>
    <col min="2" max="2" width="22" style="1" customWidth="1"/>
    <col min="3" max="3" width="13" style="1" customWidth="1"/>
    <col min="4" max="4" width="7.5" style="1" bestFit="1" customWidth="1"/>
    <col min="5" max="5" width="11.125" style="1" customWidth="1"/>
    <col min="6" max="6" width="11.25" style="1" customWidth="1"/>
    <col min="7" max="7" width="11.875" style="1" customWidth="1"/>
    <col min="8" max="8" width="10.25" style="1" customWidth="1"/>
    <col min="9" max="9" width="10.875" style="1" customWidth="1"/>
    <col min="10" max="10" width="11.25" style="1" customWidth="1"/>
    <col min="11" max="16384" width="13" style="1"/>
  </cols>
  <sheetData>
    <row r="1" spans="1:10" ht="22.5" customHeight="1" x14ac:dyDescent="0.15">
      <c r="A1" s="4"/>
      <c r="B1" s="6" t="s">
        <v>147</v>
      </c>
      <c r="C1" s="6"/>
      <c r="D1" s="6"/>
      <c r="E1" s="6"/>
      <c r="F1" s="6"/>
      <c r="G1" s="6"/>
      <c r="H1" s="6"/>
      <c r="I1" s="6"/>
      <c r="J1" s="6"/>
    </row>
    <row r="2" spans="1:10" ht="15" customHeight="1" x14ac:dyDescent="0.15">
      <c r="A2" s="65"/>
      <c r="B2" s="151" t="s">
        <v>3</v>
      </c>
      <c r="C2" s="151"/>
      <c r="D2" s="151" t="s">
        <v>13</v>
      </c>
      <c r="E2" s="151"/>
      <c r="F2" s="151"/>
      <c r="G2" s="151"/>
      <c r="H2" s="151"/>
      <c r="I2" s="151"/>
      <c r="J2" s="151"/>
    </row>
    <row r="3" spans="1:10" s="2" customFormat="1" ht="15" customHeight="1" x14ac:dyDescent="0.15">
      <c r="A3" s="65" t="s">
        <v>53</v>
      </c>
      <c r="B3" s="66" t="s">
        <v>0</v>
      </c>
      <c r="C3" s="66" t="s">
        <v>1</v>
      </c>
      <c r="D3" s="66" t="s">
        <v>12</v>
      </c>
      <c r="E3" s="66" t="s">
        <v>4</v>
      </c>
      <c r="F3" s="66" t="s">
        <v>9</v>
      </c>
      <c r="G3" s="66" t="s">
        <v>52</v>
      </c>
      <c r="H3" s="66" t="s">
        <v>51</v>
      </c>
      <c r="I3" s="66" t="s">
        <v>10</v>
      </c>
      <c r="J3" s="66" t="s">
        <v>11</v>
      </c>
    </row>
    <row r="4" spans="1:10" s="11" customFormat="1" ht="46.5" customHeight="1" x14ac:dyDescent="0.15">
      <c r="A4" s="69">
        <v>1</v>
      </c>
      <c r="B4" s="67" t="s">
        <v>159</v>
      </c>
      <c r="C4" s="68" t="s">
        <v>60</v>
      </c>
      <c r="D4" s="68">
        <f>SUM(E4:J4)</f>
        <v>200</v>
      </c>
      <c r="E4" s="68">
        <v>22</v>
      </c>
      <c r="F4" s="68">
        <v>24</v>
      </c>
      <c r="G4" s="68">
        <v>8</v>
      </c>
      <c r="H4" s="68">
        <v>98</v>
      </c>
      <c r="I4" s="68">
        <v>33</v>
      </c>
      <c r="J4" s="68">
        <v>15</v>
      </c>
    </row>
    <row r="5" spans="1:10" ht="15" customHeight="1" x14ac:dyDescent="0.15">
      <c r="A5" s="65"/>
      <c r="B5" s="68"/>
      <c r="C5" s="68"/>
      <c r="D5" s="68">
        <f t="shared" ref="D5:J5" si="0">SUM(D4:D4)</f>
        <v>200</v>
      </c>
      <c r="E5" s="68">
        <f t="shared" si="0"/>
        <v>22</v>
      </c>
      <c r="F5" s="68">
        <f t="shared" si="0"/>
        <v>24</v>
      </c>
      <c r="G5" s="68">
        <f t="shared" si="0"/>
        <v>8</v>
      </c>
      <c r="H5" s="68">
        <f t="shared" si="0"/>
        <v>98</v>
      </c>
      <c r="I5" s="68">
        <f t="shared" si="0"/>
        <v>33</v>
      </c>
      <c r="J5" s="68">
        <f t="shared" si="0"/>
        <v>15</v>
      </c>
    </row>
  </sheetData>
  <mergeCells count="2">
    <mergeCell ref="B2:C2"/>
    <mergeCell ref="D2:J2"/>
  </mergeCells>
  <phoneticPr fontId="1" type="noConversion"/>
  <pageMargins left="0.3"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workbookViewId="0">
      <pane ySplit="9" topLeftCell="A13" activePane="bottomLeft" state="frozen"/>
      <selection pane="bottomLeft" activeCell="T26" sqref="T26"/>
    </sheetView>
  </sheetViews>
  <sheetFormatPr defaultRowHeight="12" x14ac:dyDescent="0.15"/>
  <cols>
    <col min="1" max="1" width="0.625" style="13" customWidth="1"/>
    <col min="2" max="2" width="7.5" style="13" customWidth="1"/>
    <col min="3" max="4" width="11.125" style="13" customWidth="1"/>
    <col min="5" max="5" width="7.5" style="13" bestFit="1" customWidth="1"/>
    <col min="6" max="6" width="6.875" style="13" bestFit="1" customWidth="1"/>
    <col min="7" max="7" width="8.625" style="13" bestFit="1" customWidth="1"/>
    <col min="8" max="8" width="8.125" style="13" bestFit="1" customWidth="1"/>
    <col min="9" max="9" width="8.625" style="13" bestFit="1" customWidth="1"/>
    <col min="10" max="10" width="8.125" style="13" bestFit="1" customWidth="1"/>
    <col min="11" max="11" width="8.625" style="13" bestFit="1" customWidth="1"/>
    <col min="12" max="12" width="8.125" style="13" bestFit="1" customWidth="1"/>
    <col min="13" max="13" width="8.625" style="13" bestFit="1" customWidth="1"/>
    <col min="14" max="14" width="8.125" style="13" bestFit="1" customWidth="1"/>
    <col min="15" max="15" width="8.625" style="13" bestFit="1" customWidth="1"/>
    <col min="16" max="16" width="8.125" style="13" bestFit="1" customWidth="1"/>
    <col min="17" max="17" width="8.625" style="13" bestFit="1" customWidth="1"/>
    <col min="18" max="16384" width="9" style="13"/>
  </cols>
  <sheetData>
    <row r="1" spans="2:18" ht="3.75" customHeight="1" x14ac:dyDescent="0.15"/>
    <row r="2" spans="2:18" ht="12.95" customHeight="1" x14ac:dyDescent="0.15">
      <c r="B2" s="13" t="s">
        <v>44</v>
      </c>
    </row>
    <row r="3" spans="2:18" ht="12.95" customHeight="1" x14ac:dyDescent="0.15">
      <c r="B3" s="13" t="s">
        <v>45</v>
      </c>
    </row>
    <row r="4" spans="2:18" ht="12.95" customHeight="1" x14ac:dyDescent="0.15">
      <c r="B4" s="13" t="s">
        <v>43</v>
      </c>
    </row>
    <row r="5" spans="2:18" ht="3.75" customHeight="1" x14ac:dyDescent="0.15"/>
    <row r="6" spans="2:18" ht="3.75" customHeight="1" x14ac:dyDescent="0.15"/>
    <row r="7" spans="2:18" ht="18" customHeight="1" x14ac:dyDescent="0.15">
      <c r="B7" s="162" t="s">
        <v>3</v>
      </c>
      <c r="C7" s="163"/>
      <c r="D7" s="163"/>
      <c r="E7" s="54"/>
      <c r="F7" s="152" t="s">
        <v>58</v>
      </c>
      <c r="G7" s="152"/>
      <c r="H7" s="152"/>
      <c r="I7" s="152"/>
      <c r="J7" s="152" t="s">
        <v>59</v>
      </c>
      <c r="K7" s="152"/>
      <c r="L7" s="152"/>
      <c r="M7" s="152"/>
      <c r="N7" s="152"/>
      <c r="O7" s="152"/>
      <c r="P7" s="152"/>
      <c r="Q7" s="152"/>
      <c r="R7" s="14"/>
    </row>
    <row r="8" spans="2:18" s="16" customFormat="1" ht="15" customHeight="1" x14ac:dyDescent="0.15">
      <c r="B8" s="153" t="s">
        <v>20</v>
      </c>
      <c r="C8" s="155" t="s">
        <v>21</v>
      </c>
      <c r="D8" s="157" t="s">
        <v>35</v>
      </c>
      <c r="E8" s="159" t="s">
        <v>12</v>
      </c>
      <c r="F8" s="161" t="s">
        <v>19</v>
      </c>
      <c r="G8" s="157"/>
      <c r="H8" s="161" t="s">
        <v>9</v>
      </c>
      <c r="I8" s="157"/>
      <c r="J8" s="161" t="s">
        <v>27</v>
      </c>
      <c r="K8" s="157"/>
      <c r="L8" s="161" t="s">
        <v>2</v>
      </c>
      <c r="M8" s="157"/>
      <c r="N8" s="161" t="s">
        <v>10</v>
      </c>
      <c r="O8" s="157"/>
      <c r="P8" s="161" t="s">
        <v>11</v>
      </c>
      <c r="Q8" s="155"/>
      <c r="R8" s="15"/>
    </row>
    <row r="9" spans="2:18" s="16" customFormat="1" ht="15" customHeight="1" x14ac:dyDescent="0.15">
      <c r="B9" s="154"/>
      <c r="C9" s="156"/>
      <c r="D9" s="158"/>
      <c r="E9" s="160"/>
      <c r="F9" s="41" t="s">
        <v>54</v>
      </c>
      <c r="G9" s="41" t="s">
        <v>55</v>
      </c>
      <c r="H9" s="41" t="s">
        <v>54</v>
      </c>
      <c r="I9" s="41" t="s">
        <v>55</v>
      </c>
      <c r="J9" s="41" t="s">
        <v>54</v>
      </c>
      <c r="K9" s="41" t="s">
        <v>55</v>
      </c>
      <c r="L9" s="41" t="s">
        <v>54</v>
      </c>
      <c r="M9" s="41" t="s">
        <v>55</v>
      </c>
      <c r="N9" s="41" t="s">
        <v>54</v>
      </c>
      <c r="O9" s="41" t="s">
        <v>55</v>
      </c>
      <c r="P9" s="41" t="s">
        <v>54</v>
      </c>
      <c r="Q9" s="42" t="s">
        <v>55</v>
      </c>
      <c r="R9" s="15"/>
    </row>
    <row r="10" spans="2:18" ht="15" customHeight="1" x14ac:dyDescent="0.15">
      <c r="B10" s="43" t="s">
        <v>12</v>
      </c>
      <c r="C10" s="44"/>
      <c r="D10" s="45"/>
      <c r="E10" s="46">
        <f>SUM(E11,E20,E23,E26,E29,E32,E35,E38,E48,E14,E17)</f>
        <v>98118</v>
      </c>
      <c r="F10" s="46"/>
      <c r="G10" s="46">
        <f>SUM(G11,G20,G23,G26,G29,G32,G35,G38,G48,G14,G17)</f>
        <v>10792.98</v>
      </c>
      <c r="H10" s="47"/>
      <c r="I10" s="46">
        <f>SUM(I11,I20,I23,I26,I29,I32,I35,I38,I48,I14,I17)</f>
        <v>11774.160000000002</v>
      </c>
      <c r="J10" s="47"/>
      <c r="K10" s="46">
        <f>SUM(K11,K20,K23,K26,K29,K32,K35,K38,K48,K14,K17)</f>
        <v>3924.7199999999993</v>
      </c>
      <c r="L10" s="47"/>
      <c r="M10" s="46">
        <f>SUM(M11,M20,M23,M26,M29,M32,M35,M38,M48,M14,M17)</f>
        <v>48077.82</v>
      </c>
      <c r="N10" s="47"/>
      <c r="O10" s="46">
        <f>SUM(O11,O20,O23,O26,O29,O32,O35,O38,O48,O14,O17)</f>
        <v>16189.470000000001</v>
      </c>
      <c r="P10" s="47"/>
      <c r="Q10" s="48">
        <f>SUM(Q11,Q20,Q23,Q26,Q29,Q32,Q35,Q38,Q48,Q14,Q17)</f>
        <v>7358.8499999999995</v>
      </c>
      <c r="R10" s="14"/>
    </row>
    <row r="11" spans="2:18" ht="15" customHeight="1" x14ac:dyDescent="0.15">
      <c r="B11" s="164" t="s">
        <v>17</v>
      </c>
      <c r="C11" s="37" t="s">
        <v>14</v>
      </c>
      <c r="D11" s="18" t="s">
        <v>34</v>
      </c>
      <c r="E11" s="18">
        <f>SUM(G11,I11,K11,M11,O11,Q11)</f>
        <v>1280</v>
      </c>
      <c r="F11" s="18">
        <f>SUMIF(微信自助办理业务系统预算!$C$3:$C$794,'费用-微信自助办理业务系统'!$C11,微信自助办理业务系统预算!$E$3:$E$794)</f>
        <v>1280</v>
      </c>
      <c r="G11" s="18">
        <f>F11*'项目预算-工时总表'!$E$4/'项目预算-工时总表'!$D$5</f>
        <v>140.80000000000001</v>
      </c>
      <c r="H11" s="18">
        <f>$F11</f>
        <v>1280</v>
      </c>
      <c r="I11" s="18">
        <f>H11*'项目预算-工时总表'!$F$4/'项目预算-工时总表'!$D$5</f>
        <v>153.6</v>
      </c>
      <c r="J11" s="18">
        <f>$F11</f>
        <v>1280</v>
      </c>
      <c r="K11" s="18">
        <f>J11*'项目预算-工时总表'!$G$4/'项目预算-工时总表'!$D$5</f>
        <v>51.2</v>
      </c>
      <c r="L11" s="18">
        <f>$F11</f>
        <v>1280</v>
      </c>
      <c r="M11" s="18">
        <f>L11*'项目预算-工时总表'!$H$4/'项目预算-工时总表'!$D$5</f>
        <v>627.20000000000005</v>
      </c>
      <c r="N11" s="18">
        <f>$F11</f>
        <v>1280</v>
      </c>
      <c r="O11" s="18">
        <f>N11*'项目预算-工时总表'!$I$4/'项目预算-工时总表'!$D$5</f>
        <v>211.2</v>
      </c>
      <c r="P11" s="18">
        <f>$F11</f>
        <v>1280</v>
      </c>
      <c r="Q11" s="49">
        <f>P11*'项目预算-工时总表'!$J$4/'项目预算-工时总表'!$D$5</f>
        <v>96</v>
      </c>
      <c r="R11" s="14"/>
    </row>
    <row r="12" spans="2:18" ht="15" customHeight="1" x14ac:dyDescent="0.15">
      <c r="B12" s="165"/>
      <c r="C12" s="38"/>
      <c r="D12" s="19" t="s">
        <v>30</v>
      </c>
      <c r="E12" s="19"/>
      <c r="F12" s="19"/>
      <c r="G12" s="20" t="s">
        <v>36</v>
      </c>
      <c r="H12" s="20"/>
      <c r="I12" s="20" t="s">
        <v>36</v>
      </c>
      <c r="J12" s="20"/>
      <c r="K12" s="20" t="s">
        <v>36</v>
      </c>
      <c r="L12" s="20"/>
      <c r="M12" s="20" t="s">
        <v>36</v>
      </c>
      <c r="N12" s="20"/>
      <c r="O12" s="20" t="s">
        <v>36</v>
      </c>
      <c r="P12" s="20"/>
      <c r="Q12" s="21" t="s">
        <v>36</v>
      </c>
      <c r="R12" s="14"/>
    </row>
    <row r="13" spans="2:18" ht="15" customHeight="1" x14ac:dyDescent="0.15">
      <c r="B13" s="165"/>
      <c r="C13" s="39"/>
      <c r="D13" s="22" t="s">
        <v>32</v>
      </c>
      <c r="E13" s="22"/>
      <c r="F13" s="22"/>
      <c r="G13" s="23"/>
      <c r="H13" s="23"/>
      <c r="I13" s="22"/>
      <c r="J13" s="22"/>
      <c r="K13" s="22"/>
      <c r="L13" s="22"/>
      <c r="M13" s="22"/>
      <c r="N13" s="22"/>
      <c r="O13" s="22"/>
      <c r="P13" s="33"/>
      <c r="Q13" s="33"/>
      <c r="R13" s="14"/>
    </row>
    <row r="14" spans="2:18" ht="15" customHeight="1" x14ac:dyDescent="0.15">
      <c r="B14" s="165"/>
      <c r="C14" s="37" t="s">
        <v>56</v>
      </c>
      <c r="D14" s="50" t="s">
        <v>34</v>
      </c>
      <c r="E14" s="25">
        <f>SUM(G14,I14,K14,M14,O14,Q14)</f>
        <v>2505</v>
      </c>
      <c r="F14" s="18">
        <f>SUMIF(微信自助办理业务系统预算!$C$3:$C$794,'费用-微信自助办理业务系统'!$C14,微信自助办理业务系统预算!$E$3:$E$794)</f>
        <v>2505</v>
      </c>
      <c r="G14" s="18">
        <f>F14*'项目预算-工时总表'!$E$4/'项目预算-工时总表'!$D$5</f>
        <v>275.55</v>
      </c>
      <c r="H14" s="18">
        <f>$F14</f>
        <v>2505</v>
      </c>
      <c r="I14" s="18">
        <f>H14*'项目预算-工时总表'!$F$4/'项目预算-工时总表'!$D$5</f>
        <v>300.60000000000002</v>
      </c>
      <c r="J14" s="18">
        <f>$F14</f>
        <v>2505</v>
      </c>
      <c r="K14" s="18">
        <f>J14*'项目预算-工时总表'!$G$4/'项目预算-工时总表'!$D$5</f>
        <v>100.2</v>
      </c>
      <c r="L14" s="18">
        <f>$F14</f>
        <v>2505</v>
      </c>
      <c r="M14" s="18">
        <f>L14*'项目预算-工时总表'!$H$4/'项目预算-工时总表'!$D$5</f>
        <v>1227.45</v>
      </c>
      <c r="N14" s="18">
        <f>$F14</f>
        <v>2505</v>
      </c>
      <c r="O14" s="18">
        <f>N14*'项目预算-工时总表'!$I$4/'项目预算-工时总表'!$D$5</f>
        <v>413.32499999999999</v>
      </c>
      <c r="P14" s="18">
        <f>$F14</f>
        <v>2505</v>
      </c>
      <c r="Q14" s="49">
        <f>P14*'项目预算-工时总表'!$J$4/'项目预算-工时总表'!$D$5</f>
        <v>187.875</v>
      </c>
      <c r="R14" s="14"/>
    </row>
    <row r="15" spans="2:18" ht="15" customHeight="1" x14ac:dyDescent="0.15">
      <c r="B15" s="165"/>
      <c r="C15" s="38"/>
      <c r="D15" s="19" t="s">
        <v>30</v>
      </c>
      <c r="E15" s="19"/>
      <c r="F15" s="19"/>
      <c r="G15" s="20" t="s">
        <v>36</v>
      </c>
      <c r="H15" s="20"/>
      <c r="I15" s="20" t="s">
        <v>36</v>
      </c>
      <c r="J15" s="20"/>
      <c r="K15" s="20" t="s">
        <v>36</v>
      </c>
      <c r="L15" s="20"/>
      <c r="M15" s="20" t="s">
        <v>36</v>
      </c>
      <c r="N15" s="20"/>
      <c r="O15" s="20" t="s">
        <v>36</v>
      </c>
      <c r="P15" s="20"/>
      <c r="Q15" s="21" t="s">
        <v>36</v>
      </c>
      <c r="R15" s="14"/>
    </row>
    <row r="16" spans="2:18" ht="15" customHeight="1" x14ac:dyDescent="0.15">
      <c r="B16" s="165"/>
      <c r="C16" s="39"/>
      <c r="D16" s="22" t="s">
        <v>32</v>
      </c>
      <c r="E16" s="22"/>
      <c r="F16" s="22"/>
      <c r="G16" s="23"/>
      <c r="H16" s="23"/>
      <c r="I16" s="22"/>
      <c r="J16" s="22"/>
      <c r="K16" s="22"/>
      <c r="L16" s="22"/>
      <c r="M16" s="22"/>
      <c r="N16" s="22"/>
      <c r="O16" s="22"/>
      <c r="P16" s="33"/>
      <c r="Q16" s="33"/>
      <c r="R16" s="14"/>
    </row>
    <row r="17" spans="2:18" ht="15" customHeight="1" x14ac:dyDescent="0.15">
      <c r="B17" s="165"/>
      <c r="C17" s="37" t="s">
        <v>57</v>
      </c>
      <c r="D17" s="50" t="s">
        <v>34</v>
      </c>
      <c r="E17" s="25">
        <f>SUM(G17,I17,K17,M17,O17,Q17)</f>
        <v>300</v>
      </c>
      <c r="F17" s="18">
        <f>SUMIF(微信自助办理业务系统预算!$C$3:$C$794,'费用-微信自助办理业务系统'!$C17,微信自助办理业务系统预算!$E$3:$E$794)</f>
        <v>300</v>
      </c>
      <c r="G17" s="18">
        <f>F17*'项目预算-工时总表'!$E$4/'项目预算-工时总表'!$D$5</f>
        <v>33</v>
      </c>
      <c r="H17" s="18">
        <f>$F17</f>
        <v>300</v>
      </c>
      <c r="I17" s="18">
        <f>H17*'项目预算-工时总表'!$F$4/'项目预算-工时总表'!$D$5</f>
        <v>36</v>
      </c>
      <c r="J17" s="18">
        <f>$F17</f>
        <v>300</v>
      </c>
      <c r="K17" s="18">
        <f>J17*'项目预算-工时总表'!$G$4/'项目预算-工时总表'!$D$5</f>
        <v>12</v>
      </c>
      <c r="L17" s="18">
        <f>$F17</f>
        <v>300</v>
      </c>
      <c r="M17" s="18">
        <f>L17*'项目预算-工时总表'!$H$4/'项目预算-工时总表'!$D$5</f>
        <v>147</v>
      </c>
      <c r="N17" s="18">
        <f>$F17</f>
        <v>300</v>
      </c>
      <c r="O17" s="18">
        <f>N17*'项目预算-工时总表'!$I$4/'项目预算-工时总表'!$D$5</f>
        <v>49.5</v>
      </c>
      <c r="P17" s="18">
        <f>$F17</f>
        <v>300</v>
      </c>
      <c r="Q17" s="49">
        <f>P17*'项目预算-工时总表'!$J$4/'项目预算-工时总表'!$D$5</f>
        <v>22.5</v>
      </c>
      <c r="R17" s="14"/>
    </row>
    <row r="18" spans="2:18" ht="15" customHeight="1" x14ac:dyDescent="0.15">
      <c r="B18" s="165"/>
      <c r="C18" s="38"/>
      <c r="D18" s="19" t="s">
        <v>30</v>
      </c>
      <c r="E18" s="19"/>
      <c r="F18" s="19"/>
      <c r="G18" s="20" t="s">
        <v>36</v>
      </c>
      <c r="H18" s="20"/>
      <c r="I18" s="20" t="s">
        <v>36</v>
      </c>
      <c r="J18" s="19"/>
      <c r="K18" s="20" t="s">
        <v>36</v>
      </c>
      <c r="L18" s="19"/>
      <c r="M18" s="20" t="s">
        <v>36</v>
      </c>
      <c r="N18" s="20"/>
      <c r="O18" s="20" t="s">
        <v>36</v>
      </c>
      <c r="P18" s="32"/>
      <c r="Q18" s="21" t="s">
        <v>36</v>
      </c>
      <c r="R18" s="14"/>
    </row>
    <row r="19" spans="2:18" ht="15" customHeight="1" x14ac:dyDescent="0.15">
      <c r="B19" s="165"/>
      <c r="C19" s="39"/>
      <c r="D19" s="22" t="s">
        <v>32</v>
      </c>
      <c r="E19" s="22"/>
      <c r="F19" s="22"/>
      <c r="G19" s="23"/>
      <c r="H19" s="23"/>
      <c r="I19" s="22"/>
      <c r="J19" s="22"/>
      <c r="K19" s="22"/>
      <c r="L19" s="22"/>
      <c r="M19" s="22"/>
      <c r="N19" s="22"/>
      <c r="O19" s="22"/>
      <c r="P19" s="33"/>
      <c r="Q19" s="33"/>
      <c r="R19" s="14"/>
    </row>
    <row r="20" spans="2:18" ht="15" customHeight="1" x14ac:dyDescent="0.15">
      <c r="B20" s="165"/>
      <c r="C20" s="37" t="s">
        <v>18</v>
      </c>
      <c r="D20" s="50" t="s">
        <v>34</v>
      </c>
      <c r="E20" s="25">
        <f>SUM(G20,I20,K20,M20,O20,Q20)</f>
        <v>80000</v>
      </c>
      <c r="F20" s="18">
        <f>SUMIF(微信自助办理业务系统预算!$C$3:$C$794,'费用-微信自助办理业务系统'!$C20,微信自助办理业务系统预算!$E$3:$E$794)</f>
        <v>80000</v>
      </c>
      <c r="G20" s="18">
        <f>F20*'项目预算-工时总表'!$E$4/'项目预算-工时总表'!$D$5</f>
        <v>8800</v>
      </c>
      <c r="H20" s="18">
        <f>$F20</f>
        <v>80000</v>
      </c>
      <c r="I20" s="18">
        <f>H20*'项目预算-工时总表'!$F$4/'项目预算-工时总表'!$D$5</f>
        <v>9600</v>
      </c>
      <c r="J20" s="18">
        <f>$F20</f>
        <v>80000</v>
      </c>
      <c r="K20" s="18">
        <f>J20*'项目预算-工时总表'!$G$4/'项目预算-工时总表'!$D$5</f>
        <v>3200</v>
      </c>
      <c r="L20" s="18">
        <f>$F20</f>
        <v>80000</v>
      </c>
      <c r="M20" s="18">
        <f>L20*'项目预算-工时总表'!$H$4/'项目预算-工时总表'!$D$5</f>
        <v>39200</v>
      </c>
      <c r="N20" s="18">
        <f>$F20</f>
        <v>80000</v>
      </c>
      <c r="O20" s="18">
        <f>N20*'项目预算-工时总表'!$I$4/'项目预算-工时总表'!$D$5</f>
        <v>13200</v>
      </c>
      <c r="P20" s="18">
        <f>$F20</f>
        <v>80000</v>
      </c>
      <c r="Q20" s="49">
        <f>P20*'项目预算-工时总表'!$J$4/'项目预算-工时总表'!$D$5</f>
        <v>6000</v>
      </c>
      <c r="R20" s="14"/>
    </row>
    <row r="21" spans="2:18" ht="15" customHeight="1" x14ac:dyDescent="0.15">
      <c r="B21" s="165"/>
      <c r="C21" s="38"/>
      <c r="D21" s="19" t="s">
        <v>30</v>
      </c>
      <c r="E21" s="19"/>
      <c r="F21" s="19"/>
      <c r="G21" s="20" t="s">
        <v>36</v>
      </c>
      <c r="H21" s="20"/>
      <c r="I21" s="20" t="s">
        <v>36</v>
      </c>
      <c r="J21" s="20"/>
      <c r="K21" s="20" t="s">
        <v>36</v>
      </c>
      <c r="L21" s="20"/>
      <c r="M21" s="20" t="s">
        <v>36</v>
      </c>
      <c r="N21" s="20"/>
      <c r="O21" s="20" t="s">
        <v>36</v>
      </c>
      <c r="P21" s="20"/>
      <c r="Q21" s="21" t="s">
        <v>36</v>
      </c>
      <c r="R21" s="14"/>
    </row>
    <row r="22" spans="2:18" ht="15" customHeight="1" x14ac:dyDescent="0.15">
      <c r="B22" s="165"/>
      <c r="C22" s="39"/>
      <c r="D22" s="22" t="s">
        <v>32</v>
      </c>
      <c r="E22" s="22"/>
      <c r="F22" s="22"/>
      <c r="G22" s="22"/>
      <c r="H22" s="22"/>
      <c r="I22" s="22"/>
      <c r="J22" s="22"/>
      <c r="K22" s="22"/>
      <c r="L22" s="22"/>
      <c r="M22" s="22"/>
      <c r="N22" s="22"/>
      <c r="O22" s="22"/>
      <c r="P22" s="33"/>
      <c r="Q22" s="33"/>
      <c r="R22" s="14"/>
    </row>
    <row r="23" spans="2:18" ht="15" customHeight="1" x14ac:dyDescent="0.15">
      <c r="B23" s="165"/>
      <c r="C23" s="37" t="s">
        <v>15</v>
      </c>
      <c r="D23" s="50" t="s">
        <v>34</v>
      </c>
      <c r="E23" s="25">
        <f>SUM(G23,I23,K23,M23,O23,Q23)</f>
        <v>360</v>
      </c>
      <c r="F23" s="18">
        <f>SUMIF(微信自助办理业务系统预算!$C$3:$C$794,'费用-微信自助办理业务系统'!$C23,微信自助办理业务系统预算!$E$3:$E$794)</f>
        <v>360</v>
      </c>
      <c r="G23" s="18">
        <f>F23*'项目预算-工时总表'!$E$4/'项目预算-工时总表'!$D$5</f>
        <v>39.6</v>
      </c>
      <c r="H23" s="18">
        <f>$F23</f>
        <v>360</v>
      </c>
      <c r="I23" s="18">
        <f>H23*'项目预算-工时总表'!$F$4/'项目预算-工时总表'!$D$5</f>
        <v>43.2</v>
      </c>
      <c r="J23" s="18">
        <f>$F23</f>
        <v>360</v>
      </c>
      <c r="K23" s="18">
        <f>J23*'项目预算-工时总表'!$G$4/'项目预算-工时总表'!$D$5</f>
        <v>14.4</v>
      </c>
      <c r="L23" s="18">
        <f>$F23</f>
        <v>360</v>
      </c>
      <c r="M23" s="18">
        <f>L23*'项目预算-工时总表'!$H$4/'项目预算-工时总表'!$D$5</f>
        <v>176.4</v>
      </c>
      <c r="N23" s="18">
        <f>$F23</f>
        <v>360</v>
      </c>
      <c r="O23" s="18">
        <f>N23*'项目预算-工时总表'!$I$4/'项目预算-工时总表'!$D$5</f>
        <v>59.4</v>
      </c>
      <c r="P23" s="18">
        <f>$F23</f>
        <v>360</v>
      </c>
      <c r="Q23" s="49">
        <f>P23*'项目预算-工时总表'!$J$4/'项目预算-工时总表'!$D$5</f>
        <v>27</v>
      </c>
      <c r="R23" s="14"/>
    </row>
    <row r="24" spans="2:18" ht="15" customHeight="1" x14ac:dyDescent="0.15">
      <c r="B24" s="165"/>
      <c r="C24" s="38"/>
      <c r="D24" s="19" t="s">
        <v>30</v>
      </c>
      <c r="E24" s="19"/>
      <c r="F24" s="19"/>
      <c r="G24" s="20" t="s">
        <v>36</v>
      </c>
      <c r="H24" s="20"/>
      <c r="I24" s="19"/>
      <c r="J24" s="19"/>
      <c r="K24" s="19"/>
      <c r="L24" s="19"/>
      <c r="M24" s="19"/>
      <c r="N24" s="19"/>
      <c r="O24" s="19"/>
      <c r="P24" s="32"/>
      <c r="Q24" s="32"/>
      <c r="R24" s="14"/>
    </row>
    <row r="25" spans="2:18" ht="15" customHeight="1" x14ac:dyDescent="0.15">
      <c r="B25" s="165"/>
      <c r="C25" s="39"/>
      <c r="D25" s="22" t="s">
        <v>32</v>
      </c>
      <c r="E25" s="22"/>
      <c r="F25" s="22"/>
      <c r="G25" s="22"/>
      <c r="H25" s="22"/>
      <c r="I25" s="22"/>
      <c r="J25" s="22"/>
      <c r="K25" s="22"/>
      <c r="L25" s="22"/>
      <c r="M25" s="22"/>
      <c r="N25" s="22"/>
      <c r="O25" s="22"/>
      <c r="P25" s="33"/>
      <c r="Q25" s="33"/>
      <c r="R25" s="14"/>
    </row>
    <row r="26" spans="2:18" ht="15" customHeight="1" x14ac:dyDescent="0.15">
      <c r="B26" s="165"/>
      <c r="C26" s="37" t="s">
        <v>37</v>
      </c>
      <c r="D26" s="50" t="s">
        <v>34</v>
      </c>
      <c r="E26" s="25">
        <f>SUM(G26,I26,K26,M26,O26,Q26)</f>
        <v>0</v>
      </c>
      <c r="F26" s="18">
        <f>SUMIF(微信自助办理业务系统预算!$C$3:$C$794,'费用-微信自助办理业务系统'!$C26,微信自助办理业务系统预算!$E$3:$E$794)</f>
        <v>0</v>
      </c>
      <c r="G26" s="18">
        <f>F26*'项目预算-工时总表'!$E$4/'项目预算-工时总表'!$D$5</f>
        <v>0</v>
      </c>
      <c r="H26" s="18">
        <f>$F26</f>
        <v>0</v>
      </c>
      <c r="I26" s="18">
        <f>H26*'项目预算-工时总表'!$F$4/'项目预算-工时总表'!$D$5</f>
        <v>0</v>
      </c>
      <c r="J26" s="18">
        <f>$F26</f>
        <v>0</v>
      </c>
      <c r="K26" s="18">
        <f>J26*'项目预算-工时总表'!$G$4/'项目预算-工时总表'!$D$5</f>
        <v>0</v>
      </c>
      <c r="L26" s="18">
        <f>$F26</f>
        <v>0</v>
      </c>
      <c r="M26" s="18">
        <f>L26*'项目预算-工时总表'!$H$4/'项目预算-工时总表'!$D$5</f>
        <v>0</v>
      </c>
      <c r="N26" s="18">
        <f>$F26</f>
        <v>0</v>
      </c>
      <c r="O26" s="18">
        <f>N26*'项目预算-工时总表'!$I$4/'项目预算-工时总表'!$D$5</f>
        <v>0</v>
      </c>
      <c r="P26" s="18">
        <f>$F26</f>
        <v>0</v>
      </c>
      <c r="Q26" s="49">
        <f>P26*'项目预算-工时总表'!$J$4/'项目预算-工时总表'!$D$5</f>
        <v>0</v>
      </c>
      <c r="R26" s="14"/>
    </row>
    <row r="27" spans="2:18" ht="15" customHeight="1" x14ac:dyDescent="0.15">
      <c r="B27" s="165"/>
      <c r="C27" s="38"/>
      <c r="D27" s="19" t="s">
        <v>30</v>
      </c>
      <c r="E27" s="19"/>
      <c r="F27" s="19"/>
      <c r="G27" s="20" t="s">
        <v>36</v>
      </c>
      <c r="H27" s="20"/>
      <c r="I27" s="20" t="s">
        <v>36</v>
      </c>
      <c r="J27" s="20"/>
      <c r="K27" s="20" t="s">
        <v>36</v>
      </c>
      <c r="L27" s="20"/>
      <c r="M27" s="20" t="s">
        <v>36</v>
      </c>
      <c r="N27" s="20"/>
      <c r="O27" s="20" t="s">
        <v>36</v>
      </c>
      <c r="P27" s="20"/>
      <c r="Q27" s="21" t="s">
        <v>36</v>
      </c>
      <c r="R27" s="14"/>
    </row>
    <row r="28" spans="2:18" ht="15" customHeight="1" x14ac:dyDescent="0.15">
      <c r="B28" s="165"/>
      <c r="C28" s="39"/>
      <c r="D28" s="22" t="s">
        <v>32</v>
      </c>
      <c r="E28" s="22"/>
      <c r="F28" s="22"/>
      <c r="G28" s="22"/>
      <c r="H28" s="22"/>
      <c r="I28" s="22"/>
      <c r="J28" s="22"/>
      <c r="K28" s="22"/>
      <c r="L28" s="22"/>
      <c r="M28" s="22"/>
      <c r="N28" s="22"/>
      <c r="O28" s="22"/>
      <c r="P28" s="33"/>
      <c r="Q28" s="33"/>
      <c r="R28" s="14"/>
    </row>
    <row r="29" spans="2:18" ht="15" customHeight="1" x14ac:dyDescent="0.15">
      <c r="B29" s="165"/>
      <c r="C29" s="37" t="s">
        <v>38</v>
      </c>
      <c r="D29" s="50" t="s">
        <v>34</v>
      </c>
      <c r="E29" s="25">
        <f>SUM(G29,I29,K29,M29,O29,Q29)</f>
        <v>150</v>
      </c>
      <c r="F29" s="18">
        <f>SUMIF(微信自助办理业务系统预算!$C$3:$C$794,'费用-微信自助办理业务系统'!$C29,微信自助办理业务系统预算!$E$3:$E$794)</f>
        <v>150</v>
      </c>
      <c r="G29" s="18">
        <f>F29*'项目预算-工时总表'!$E$4/'项目预算-工时总表'!$D$5</f>
        <v>16.5</v>
      </c>
      <c r="H29" s="18">
        <f>$F29</f>
        <v>150</v>
      </c>
      <c r="I29" s="18">
        <f>H29*'项目预算-工时总表'!$F$4/'项目预算-工时总表'!$D$5</f>
        <v>18</v>
      </c>
      <c r="J29" s="18">
        <f>$F29</f>
        <v>150</v>
      </c>
      <c r="K29" s="18">
        <f>J29*'项目预算-工时总表'!$G$4/'项目预算-工时总表'!$D$5</f>
        <v>6</v>
      </c>
      <c r="L29" s="18">
        <f>$F29</f>
        <v>150</v>
      </c>
      <c r="M29" s="18">
        <f>L29*'项目预算-工时总表'!$H$4/'项目预算-工时总表'!$D$5</f>
        <v>73.5</v>
      </c>
      <c r="N29" s="18">
        <f>$F29</f>
        <v>150</v>
      </c>
      <c r="O29" s="18">
        <f>N29*'项目预算-工时总表'!$I$4/'项目预算-工时总表'!$D$5</f>
        <v>24.75</v>
      </c>
      <c r="P29" s="18">
        <f>$F29</f>
        <v>150</v>
      </c>
      <c r="Q29" s="49">
        <f>P29*'项目预算-工时总表'!$J$4/'项目预算-工时总表'!$D$5</f>
        <v>11.25</v>
      </c>
      <c r="R29" s="14"/>
    </row>
    <row r="30" spans="2:18" ht="15" customHeight="1" x14ac:dyDescent="0.15">
      <c r="B30" s="165"/>
      <c r="C30" s="38"/>
      <c r="D30" s="19" t="s">
        <v>30</v>
      </c>
      <c r="E30" s="19"/>
      <c r="F30" s="19"/>
      <c r="G30" s="20" t="s">
        <v>36</v>
      </c>
      <c r="H30" s="20"/>
      <c r="I30" s="20" t="s">
        <v>36</v>
      </c>
      <c r="J30" s="20"/>
      <c r="K30" s="20" t="s">
        <v>36</v>
      </c>
      <c r="L30" s="20"/>
      <c r="M30" s="20" t="s">
        <v>36</v>
      </c>
      <c r="N30" s="20"/>
      <c r="O30" s="20" t="s">
        <v>36</v>
      </c>
      <c r="P30" s="20"/>
      <c r="Q30" s="21" t="s">
        <v>36</v>
      </c>
      <c r="R30" s="14"/>
    </row>
    <row r="31" spans="2:18" ht="15" customHeight="1" x14ac:dyDescent="0.15">
      <c r="B31" s="165"/>
      <c r="C31" s="39"/>
      <c r="D31" s="22" t="s">
        <v>32</v>
      </c>
      <c r="E31" s="22"/>
      <c r="F31" s="22"/>
      <c r="G31" s="22"/>
      <c r="H31" s="22"/>
      <c r="I31" s="22"/>
      <c r="J31" s="22"/>
      <c r="K31" s="22"/>
      <c r="L31" s="22"/>
      <c r="M31" s="22"/>
      <c r="N31" s="22"/>
      <c r="O31" s="22"/>
      <c r="P31" s="33"/>
      <c r="Q31" s="33"/>
      <c r="R31" s="14"/>
    </row>
    <row r="32" spans="2:18" ht="15" customHeight="1" x14ac:dyDescent="0.15">
      <c r="B32" s="165"/>
      <c r="C32" s="37" t="s">
        <v>28</v>
      </c>
      <c r="D32" s="50" t="s">
        <v>34</v>
      </c>
      <c r="E32" s="25">
        <f>SUM(G32,I32,K32,M32,O32,Q32)</f>
        <v>267</v>
      </c>
      <c r="F32" s="18">
        <f>SUMIF(微信自助办理业务系统预算!$C$3:$C$794,'费用-微信自助办理业务系统'!$C32,微信自助办理业务系统预算!$E$3:$E$794)</f>
        <v>267</v>
      </c>
      <c r="G32" s="18">
        <f>F32*'项目预算-工时总表'!$E$4/'项目预算-工时总表'!$D$5</f>
        <v>29.37</v>
      </c>
      <c r="H32" s="18">
        <f>$F32</f>
        <v>267</v>
      </c>
      <c r="I32" s="18">
        <f>H32*'项目预算-工时总表'!$F$4/'项目预算-工时总表'!$D$5</f>
        <v>32.04</v>
      </c>
      <c r="J32" s="18">
        <f>$F32</f>
        <v>267</v>
      </c>
      <c r="K32" s="18">
        <f>J32*'项目预算-工时总表'!$G$4/'项目预算-工时总表'!$D$5</f>
        <v>10.68</v>
      </c>
      <c r="L32" s="18">
        <f>$F32</f>
        <v>267</v>
      </c>
      <c r="M32" s="18">
        <f>L32*'项目预算-工时总表'!$H$4/'项目预算-工时总表'!$D$5</f>
        <v>130.83000000000001</v>
      </c>
      <c r="N32" s="18">
        <f>$F32</f>
        <v>267</v>
      </c>
      <c r="O32" s="18">
        <f>N32*'项目预算-工时总表'!$I$4/'项目预算-工时总表'!$D$5</f>
        <v>44.055</v>
      </c>
      <c r="P32" s="18">
        <f>$F32</f>
        <v>267</v>
      </c>
      <c r="Q32" s="49">
        <f>P32*'项目预算-工时总表'!$J$4/'项目预算-工时总表'!$D$5</f>
        <v>20.024999999999999</v>
      </c>
      <c r="R32" s="14"/>
    </row>
    <row r="33" spans="2:18" ht="15" customHeight="1" x14ac:dyDescent="0.15">
      <c r="B33" s="165"/>
      <c r="C33" s="38"/>
      <c r="D33" s="19" t="s">
        <v>30</v>
      </c>
      <c r="E33" s="19"/>
      <c r="F33" s="19"/>
      <c r="G33" s="20" t="s">
        <v>36</v>
      </c>
      <c r="H33" s="20"/>
      <c r="I33" s="20" t="s">
        <v>36</v>
      </c>
      <c r="J33" s="20"/>
      <c r="K33" s="20" t="s">
        <v>36</v>
      </c>
      <c r="L33" s="20"/>
      <c r="M33" s="20" t="s">
        <v>36</v>
      </c>
      <c r="N33" s="20"/>
      <c r="O33" s="20" t="s">
        <v>36</v>
      </c>
      <c r="P33" s="20"/>
      <c r="Q33" s="21" t="s">
        <v>36</v>
      </c>
      <c r="R33" s="14"/>
    </row>
    <row r="34" spans="2:18" ht="15" customHeight="1" x14ac:dyDescent="0.15">
      <c r="B34" s="165"/>
      <c r="C34" s="39"/>
      <c r="D34" s="22" t="s">
        <v>32</v>
      </c>
      <c r="E34" s="22"/>
      <c r="F34" s="22"/>
      <c r="G34" s="22"/>
      <c r="H34" s="22"/>
      <c r="I34" s="22"/>
      <c r="J34" s="22"/>
      <c r="K34" s="22"/>
      <c r="L34" s="22"/>
      <c r="M34" s="22"/>
      <c r="N34" s="22"/>
      <c r="O34" s="22"/>
      <c r="P34" s="33"/>
      <c r="Q34" s="33"/>
      <c r="R34" s="14"/>
    </row>
    <row r="35" spans="2:18" ht="15" customHeight="1" x14ac:dyDescent="0.15">
      <c r="B35" s="165"/>
      <c r="C35" s="37" t="s">
        <v>16</v>
      </c>
      <c r="D35" s="50" t="s">
        <v>34</v>
      </c>
      <c r="E35" s="25">
        <f>SUM(G35,I35,K35,M35,O35,Q35)</f>
        <v>13256</v>
      </c>
      <c r="F35" s="18">
        <f>SUMIF(微信自助办理业务系统预算!$C$3:$C$794,'费用-微信自助办理业务系统'!$C35,微信自助办理业务系统预算!$E$3:$E$794)</f>
        <v>13256</v>
      </c>
      <c r="G35" s="18">
        <f>F35*'项目预算-工时总表'!$E$4/'项目预算-工时总表'!$D$5</f>
        <v>1458.16</v>
      </c>
      <c r="H35" s="18">
        <f>$F35</f>
        <v>13256</v>
      </c>
      <c r="I35" s="18">
        <f>H35*'项目预算-工时总表'!$F$4/'项目预算-工时总表'!$D$5</f>
        <v>1590.72</v>
      </c>
      <c r="J35" s="18">
        <f>$F35</f>
        <v>13256</v>
      </c>
      <c r="K35" s="18">
        <f>J35*'项目预算-工时总表'!$G$4/'项目预算-工时总表'!$D$5</f>
        <v>530.24</v>
      </c>
      <c r="L35" s="18">
        <f>$F35</f>
        <v>13256</v>
      </c>
      <c r="M35" s="18">
        <f>L35*'项目预算-工时总表'!$H$4/'项目预算-工时总表'!$D$5</f>
        <v>6495.44</v>
      </c>
      <c r="N35" s="18">
        <f>$F35</f>
        <v>13256</v>
      </c>
      <c r="O35" s="18">
        <f>N35*'项目预算-工时总表'!$I$4/'项目预算-工时总表'!$D$5</f>
        <v>2187.2399999999998</v>
      </c>
      <c r="P35" s="18">
        <f>$F35</f>
        <v>13256</v>
      </c>
      <c r="Q35" s="49">
        <f>P35*'项目预算-工时总表'!$J$4/'项目预算-工时总表'!$D$5</f>
        <v>994.2</v>
      </c>
      <c r="R35" s="14"/>
    </row>
    <row r="36" spans="2:18" ht="15" customHeight="1" x14ac:dyDescent="0.15">
      <c r="B36" s="165"/>
      <c r="C36" s="38"/>
      <c r="D36" s="19" t="s">
        <v>30</v>
      </c>
      <c r="E36" s="19"/>
      <c r="F36" s="19"/>
      <c r="G36" s="20" t="s">
        <v>36</v>
      </c>
      <c r="H36" s="20"/>
      <c r="I36" s="20" t="s">
        <v>36</v>
      </c>
      <c r="J36" s="20"/>
      <c r="K36" s="20" t="s">
        <v>36</v>
      </c>
      <c r="L36" s="20"/>
      <c r="M36" s="20" t="s">
        <v>36</v>
      </c>
      <c r="N36" s="20"/>
      <c r="O36" s="20" t="s">
        <v>36</v>
      </c>
      <c r="P36" s="20"/>
      <c r="Q36" s="21" t="s">
        <v>36</v>
      </c>
      <c r="R36" s="14"/>
    </row>
    <row r="37" spans="2:18" ht="15" customHeight="1" x14ac:dyDescent="0.15">
      <c r="B37" s="166"/>
      <c r="C37" s="39"/>
      <c r="D37" s="22" t="s">
        <v>32</v>
      </c>
      <c r="E37" s="22"/>
      <c r="F37" s="22"/>
      <c r="G37" s="22"/>
      <c r="H37" s="22"/>
      <c r="I37" s="22"/>
      <c r="J37" s="22"/>
      <c r="K37" s="22"/>
      <c r="L37" s="22"/>
      <c r="M37" s="22"/>
      <c r="N37" s="22"/>
      <c r="O37" s="22"/>
      <c r="P37" s="33"/>
      <c r="Q37" s="33"/>
      <c r="R37" s="14"/>
    </row>
    <row r="38" spans="2:18" ht="15" customHeight="1" x14ac:dyDescent="0.15">
      <c r="B38" s="167" t="s">
        <v>22</v>
      </c>
      <c r="C38" s="24" t="s">
        <v>23</v>
      </c>
      <c r="D38" s="25" t="s">
        <v>34</v>
      </c>
      <c r="E38" s="25">
        <f>SUM(G38,I38,K38,M38,O38,Q38)</f>
        <v>0</v>
      </c>
      <c r="F38" s="25"/>
      <c r="G38" s="25">
        <f>G39+G42+G45</f>
        <v>0</v>
      </c>
      <c r="H38" s="18"/>
      <c r="I38" s="25">
        <f t="shared" ref="I38:Q38" si="0">I39+I42+I45</f>
        <v>0</v>
      </c>
      <c r="J38" s="18"/>
      <c r="K38" s="25">
        <f t="shared" si="0"/>
        <v>0</v>
      </c>
      <c r="L38" s="18"/>
      <c r="M38" s="25">
        <v>0</v>
      </c>
      <c r="N38" s="18"/>
      <c r="O38" s="25">
        <f t="shared" si="0"/>
        <v>0</v>
      </c>
      <c r="P38" s="18"/>
      <c r="Q38" s="40">
        <f t="shared" si="0"/>
        <v>0</v>
      </c>
      <c r="R38" s="14"/>
    </row>
    <row r="39" spans="2:18" ht="15" customHeight="1" x14ac:dyDescent="0.15">
      <c r="B39" s="165"/>
      <c r="C39" s="168" t="s">
        <v>46</v>
      </c>
      <c r="D39" s="19" t="s">
        <v>33</v>
      </c>
      <c r="E39" s="19">
        <f>SUM(G39,I39,K39,M39,O39,Q39)</f>
        <v>0</v>
      </c>
      <c r="F39" s="19"/>
      <c r="G39" s="18">
        <f>F39*'项目预算-工时总表'!$E$4/'项目预算-工时总表'!$D$5</f>
        <v>0</v>
      </c>
      <c r="H39" s="18">
        <f t="shared" ref="H39" si="1">$F39</f>
        <v>0</v>
      </c>
      <c r="I39" s="18">
        <f>H39*'项目预算-工时总表'!$F$4/'项目预算-工时总表'!$D$5</f>
        <v>0</v>
      </c>
      <c r="J39" s="18">
        <f t="shared" ref="J39" si="2">$F39</f>
        <v>0</v>
      </c>
      <c r="K39" s="18">
        <f>J39*'项目预算-工时总表'!$G$4/'项目预算-工时总表'!$D$5</f>
        <v>0</v>
      </c>
      <c r="L39" s="18">
        <f t="shared" ref="L39" si="3">$F39</f>
        <v>0</v>
      </c>
      <c r="M39" s="18">
        <f>L39*'项目预算-工时总表'!$H$4/'项目预算-工时总表'!$D$5</f>
        <v>0</v>
      </c>
      <c r="N39" s="18">
        <f t="shared" ref="N39" si="4">$F39</f>
        <v>0</v>
      </c>
      <c r="O39" s="18">
        <f>N39*'项目预算-工时总表'!$I$4/'项目预算-工时总表'!$D$5</f>
        <v>0</v>
      </c>
      <c r="P39" s="18">
        <f t="shared" ref="P39" si="5">$F39</f>
        <v>0</v>
      </c>
      <c r="Q39" s="49">
        <f>P39*'项目预算-工时总表'!$J$4/'项目预算-工时总表'!$D$5</f>
        <v>0</v>
      </c>
      <c r="R39" s="14"/>
    </row>
    <row r="40" spans="2:18" ht="15" customHeight="1" x14ac:dyDescent="0.15">
      <c r="B40" s="165"/>
      <c r="C40" s="169"/>
      <c r="D40" s="19" t="s">
        <v>29</v>
      </c>
      <c r="E40" s="19"/>
      <c r="F40" s="19"/>
      <c r="G40" s="20" t="s">
        <v>36</v>
      </c>
      <c r="H40" s="20"/>
      <c r="I40" s="20" t="s">
        <v>36</v>
      </c>
      <c r="J40" s="20"/>
      <c r="K40" s="20" t="s">
        <v>36</v>
      </c>
      <c r="L40" s="20"/>
      <c r="M40" s="20" t="s">
        <v>36</v>
      </c>
      <c r="N40" s="20"/>
      <c r="O40" s="20" t="s">
        <v>36</v>
      </c>
      <c r="P40" s="20"/>
      <c r="Q40" s="21" t="s">
        <v>36</v>
      </c>
      <c r="R40" s="14"/>
    </row>
    <row r="41" spans="2:18" ht="15" customHeight="1" x14ac:dyDescent="0.15">
      <c r="B41" s="165"/>
      <c r="C41" s="169"/>
      <c r="D41" s="19" t="s">
        <v>31</v>
      </c>
      <c r="E41" s="19"/>
      <c r="F41" s="19"/>
      <c r="G41" s="19"/>
      <c r="H41" s="19"/>
      <c r="I41" s="19"/>
      <c r="J41" s="19"/>
      <c r="K41" s="19"/>
      <c r="L41" s="19"/>
      <c r="M41" s="19"/>
      <c r="N41" s="19"/>
      <c r="O41" s="19"/>
      <c r="P41" s="19"/>
      <c r="Q41" s="32"/>
      <c r="R41" s="14"/>
    </row>
    <row r="42" spans="2:18" ht="15" customHeight="1" x14ac:dyDescent="0.15">
      <c r="B42" s="165"/>
      <c r="C42" s="168" t="s">
        <v>47</v>
      </c>
      <c r="D42" s="19" t="s">
        <v>33</v>
      </c>
      <c r="E42" s="19">
        <f>SUM(G42,I42,K42,M42,O42,Q42)</f>
        <v>0</v>
      </c>
      <c r="F42" s="19"/>
      <c r="G42" s="18">
        <f>F42*'项目预算-工时总表'!$E$4/'项目预算-工时总表'!$D$5</f>
        <v>0</v>
      </c>
      <c r="H42" s="18">
        <f>$F42</f>
        <v>0</v>
      </c>
      <c r="I42" s="18">
        <f>H42*'项目预算-工时总表'!$F$4/'项目预算-工时总表'!$D$5</f>
        <v>0</v>
      </c>
      <c r="J42" s="18">
        <f>$F42</f>
        <v>0</v>
      </c>
      <c r="K42" s="18">
        <f>J42*'项目预算-工时总表'!$G$4/'项目预算-工时总表'!$D$5</f>
        <v>0</v>
      </c>
      <c r="L42" s="18">
        <f>$F42</f>
        <v>0</v>
      </c>
      <c r="M42" s="18">
        <f>L42*'项目预算-工时总表'!$H$4/'项目预算-工时总表'!$D$5</f>
        <v>0</v>
      </c>
      <c r="N42" s="18">
        <f>$F42</f>
        <v>0</v>
      </c>
      <c r="O42" s="18">
        <f>N42*'项目预算-工时总表'!$I$4/'项目预算-工时总表'!$D$5</f>
        <v>0</v>
      </c>
      <c r="P42" s="18">
        <f>$F42</f>
        <v>0</v>
      </c>
      <c r="Q42" s="49">
        <f>P42*'项目预算-工时总表'!$J$4/'项目预算-工时总表'!$D$5</f>
        <v>0</v>
      </c>
      <c r="R42" s="14"/>
    </row>
    <row r="43" spans="2:18" ht="15" customHeight="1" x14ac:dyDescent="0.15">
      <c r="B43" s="165"/>
      <c r="C43" s="169"/>
      <c r="D43" s="19" t="s">
        <v>29</v>
      </c>
      <c r="E43" s="19"/>
      <c r="F43" s="19"/>
      <c r="G43" s="20" t="s">
        <v>36</v>
      </c>
      <c r="H43" s="20"/>
      <c r="I43" s="20" t="s">
        <v>36</v>
      </c>
      <c r="J43" s="20"/>
      <c r="K43" s="20" t="s">
        <v>36</v>
      </c>
      <c r="L43" s="20"/>
      <c r="M43" s="20" t="s">
        <v>36</v>
      </c>
      <c r="N43" s="20"/>
      <c r="O43" s="20" t="s">
        <v>36</v>
      </c>
      <c r="P43" s="20"/>
      <c r="Q43" s="21" t="s">
        <v>36</v>
      </c>
      <c r="R43" s="14"/>
    </row>
    <row r="44" spans="2:18" ht="15" customHeight="1" x14ac:dyDescent="0.15">
      <c r="B44" s="165"/>
      <c r="C44" s="169"/>
      <c r="D44" s="19" t="s">
        <v>31</v>
      </c>
      <c r="E44" s="19"/>
      <c r="F44" s="19"/>
      <c r="G44" s="19"/>
      <c r="H44" s="19"/>
      <c r="I44" s="19"/>
      <c r="J44" s="19"/>
      <c r="K44" s="19"/>
      <c r="L44" s="19"/>
      <c r="M44" s="19"/>
      <c r="N44" s="19"/>
      <c r="O44" s="19"/>
      <c r="P44" s="19"/>
      <c r="Q44" s="32"/>
      <c r="R44" s="14"/>
    </row>
    <row r="45" spans="2:18" ht="15" customHeight="1" x14ac:dyDescent="0.15">
      <c r="B45" s="165"/>
      <c r="C45" s="168" t="s">
        <v>48</v>
      </c>
      <c r="D45" s="19" t="s">
        <v>33</v>
      </c>
      <c r="E45" s="19">
        <f>SUM(G45,I45,K45,M45,O45,Q45)</f>
        <v>0</v>
      </c>
      <c r="F45" s="19"/>
      <c r="G45" s="18">
        <f>F45*'项目预算-工时总表'!$E$4/'项目预算-工时总表'!$D$5</f>
        <v>0</v>
      </c>
      <c r="H45" s="18">
        <f>$F45</f>
        <v>0</v>
      </c>
      <c r="I45" s="18">
        <f>H45*'项目预算-工时总表'!$F$4/'项目预算-工时总表'!$D$5</f>
        <v>0</v>
      </c>
      <c r="J45" s="18">
        <f>$F45</f>
        <v>0</v>
      </c>
      <c r="K45" s="18">
        <f>J45*'项目预算-工时总表'!$G$4/'项目预算-工时总表'!$D$5</f>
        <v>0</v>
      </c>
      <c r="L45" s="18">
        <f>$F45</f>
        <v>0</v>
      </c>
      <c r="M45" s="18">
        <f>L45*'项目预算-工时总表'!$H$4/'项目预算-工时总表'!$D$5</f>
        <v>0</v>
      </c>
      <c r="N45" s="18">
        <f>$F45</f>
        <v>0</v>
      </c>
      <c r="O45" s="18">
        <f>N45*'项目预算-工时总表'!$I$4/'项目预算-工时总表'!$D$5</f>
        <v>0</v>
      </c>
      <c r="P45" s="18">
        <f>$F45</f>
        <v>0</v>
      </c>
      <c r="Q45" s="49">
        <f>P45*'项目预算-工时总表'!$J$4/'项目预算-工时总表'!$D$5</f>
        <v>0</v>
      </c>
      <c r="R45" s="14"/>
    </row>
    <row r="46" spans="2:18" ht="15" customHeight="1" x14ac:dyDescent="0.15">
      <c r="B46" s="165"/>
      <c r="C46" s="169"/>
      <c r="D46" s="19" t="s">
        <v>29</v>
      </c>
      <c r="E46" s="19"/>
      <c r="F46" s="19"/>
      <c r="G46" s="20" t="s">
        <v>36</v>
      </c>
      <c r="H46" s="20"/>
      <c r="I46" s="20" t="s">
        <v>36</v>
      </c>
      <c r="J46" s="20"/>
      <c r="K46" s="20" t="s">
        <v>36</v>
      </c>
      <c r="L46" s="20"/>
      <c r="M46" s="20" t="s">
        <v>36</v>
      </c>
      <c r="N46" s="20"/>
      <c r="O46" s="20" t="s">
        <v>36</v>
      </c>
      <c r="P46" s="20"/>
      <c r="Q46" s="21" t="s">
        <v>36</v>
      </c>
      <c r="R46" s="14"/>
    </row>
    <row r="47" spans="2:18" ht="15" customHeight="1" x14ac:dyDescent="0.15">
      <c r="B47" s="165"/>
      <c r="C47" s="170"/>
      <c r="D47" s="22" t="s">
        <v>31</v>
      </c>
      <c r="E47" s="22"/>
      <c r="F47" s="22"/>
      <c r="G47" s="22"/>
      <c r="H47" s="22"/>
      <c r="I47" s="22"/>
      <c r="J47" s="22"/>
      <c r="K47" s="22"/>
      <c r="L47" s="22"/>
      <c r="M47" s="22"/>
      <c r="N47" s="22"/>
      <c r="O47" s="22"/>
      <c r="P47" s="22"/>
      <c r="Q47" s="33"/>
      <c r="R47" s="14"/>
    </row>
    <row r="48" spans="2:18" ht="15" customHeight="1" x14ac:dyDescent="0.15">
      <c r="B48" s="165"/>
      <c r="C48" s="171" t="s">
        <v>39</v>
      </c>
      <c r="D48" s="25" t="s">
        <v>33</v>
      </c>
      <c r="E48" s="25">
        <f>SUM(G48,I48,K48,M48,O48,Q48)</f>
        <v>0</v>
      </c>
      <c r="F48" s="25"/>
      <c r="G48" s="18">
        <f>F48*'项目预算-工时总表'!$E$4/'项目预算-工时总表'!$D$5</f>
        <v>0</v>
      </c>
      <c r="H48" s="18">
        <v>0</v>
      </c>
      <c r="I48" s="18">
        <v>0</v>
      </c>
      <c r="J48" s="18">
        <f>$F48</f>
        <v>0</v>
      </c>
      <c r="K48" s="18">
        <f>J48*'项目预算-工时总表'!$G$4/'项目预算-工时总表'!$D$5</f>
        <v>0</v>
      </c>
      <c r="L48" s="18">
        <v>0</v>
      </c>
      <c r="M48" s="100">
        <v>0</v>
      </c>
      <c r="N48" s="18">
        <f>$F48</f>
        <v>0</v>
      </c>
      <c r="O48" s="18">
        <f>N48*'项目预算-工时总表'!$I$4/'项目预算-工时总表'!$D$5</f>
        <v>0</v>
      </c>
      <c r="P48" s="18">
        <f>$F48</f>
        <v>0</v>
      </c>
      <c r="Q48" s="49">
        <f>P48*'项目预算-工时总表'!$J$4/'项目预算-工时总表'!$D$5</f>
        <v>0</v>
      </c>
      <c r="R48" s="14"/>
    </row>
    <row r="49" spans="2:18" ht="15" customHeight="1" x14ac:dyDescent="0.15">
      <c r="B49" s="165"/>
      <c r="C49" s="172"/>
      <c r="D49" s="19" t="s">
        <v>29</v>
      </c>
      <c r="E49" s="19"/>
      <c r="F49" s="19"/>
      <c r="G49" s="20" t="s">
        <v>36</v>
      </c>
      <c r="H49" s="20"/>
      <c r="I49" s="20" t="s">
        <v>36</v>
      </c>
      <c r="J49" s="20"/>
      <c r="K49" s="20" t="s">
        <v>36</v>
      </c>
      <c r="L49" s="20"/>
      <c r="M49" s="20" t="s">
        <v>36</v>
      </c>
      <c r="N49" s="20"/>
      <c r="O49" s="20" t="s">
        <v>36</v>
      </c>
      <c r="P49" s="20"/>
      <c r="Q49" s="21" t="s">
        <v>36</v>
      </c>
      <c r="R49" s="14"/>
    </row>
    <row r="50" spans="2:18" ht="15" customHeight="1" x14ac:dyDescent="0.15">
      <c r="B50" s="166"/>
      <c r="C50" s="172"/>
      <c r="D50" s="36" t="s">
        <v>31</v>
      </c>
      <c r="E50" s="36"/>
      <c r="F50" s="36"/>
      <c r="G50" s="36"/>
      <c r="H50" s="36"/>
      <c r="I50" s="36"/>
      <c r="J50" s="36"/>
      <c r="K50" s="36"/>
      <c r="L50" s="36"/>
      <c r="M50" s="36"/>
      <c r="N50" s="36"/>
      <c r="O50" s="36"/>
      <c r="P50" s="51"/>
      <c r="Q50" s="51"/>
      <c r="R50" s="14"/>
    </row>
    <row r="51" spans="2:18" x14ac:dyDescent="0.15">
      <c r="B51" s="52"/>
      <c r="C51" s="52"/>
      <c r="D51" s="52"/>
      <c r="E51" s="52"/>
      <c r="F51" s="52"/>
      <c r="G51" s="52"/>
      <c r="H51" s="52"/>
      <c r="I51" s="52"/>
      <c r="J51" s="52"/>
      <c r="K51" s="52"/>
      <c r="L51" s="52"/>
      <c r="M51" s="52"/>
      <c r="N51" s="52"/>
      <c r="O51" s="52"/>
      <c r="P51" s="52"/>
      <c r="Q51" s="52"/>
    </row>
    <row r="52" spans="2:18" x14ac:dyDescent="0.15">
      <c r="B52" s="53"/>
      <c r="C52" s="53"/>
      <c r="D52" s="53"/>
      <c r="E52" s="53"/>
      <c r="F52" s="53"/>
      <c r="G52" s="53"/>
      <c r="H52" s="53"/>
      <c r="I52" s="53"/>
      <c r="J52" s="53"/>
      <c r="K52" s="53"/>
      <c r="L52" s="53"/>
      <c r="M52" s="53"/>
      <c r="N52" s="53"/>
      <c r="O52" s="53"/>
      <c r="P52" s="53"/>
      <c r="Q52" s="53"/>
    </row>
  </sheetData>
  <mergeCells count="19">
    <mergeCell ref="B11:B37"/>
    <mergeCell ref="B38:B50"/>
    <mergeCell ref="C39:C41"/>
    <mergeCell ref="C42:C44"/>
    <mergeCell ref="C45:C47"/>
    <mergeCell ref="C48:C50"/>
    <mergeCell ref="F7:I7"/>
    <mergeCell ref="J7:Q7"/>
    <mergeCell ref="B8:B9"/>
    <mergeCell ref="C8:C9"/>
    <mergeCell ref="D8:D9"/>
    <mergeCell ref="E8:E9"/>
    <mergeCell ref="F8:G8"/>
    <mergeCell ref="H8:I8"/>
    <mergeCell ref="J8:K8"/>
    <mergeCell ref="L8:M8"/>
    <mergeCell ref="N8:O8"/>
    <mergeCell ref="P8:Q8"/>
    <mergeCell ref="B7:D7"/>
  </mergeCells>
  <phoneticPr fontId="1" type="noConversion"/>
  <dataValidations count="1">
    <dataValidation type="list" allowBlank="1" showInputMessage="1" showErrorMessage="1" sqref="K18 Q18 M18:O18 G18:I18 G12:Q12 G15:Q15 G24:H24 G21:Q21 G27:Q27 G30:Q30 G33:Q33 G49:Q49 G40:Q40 G43:Q43 G36:Q36 G46:Q46">
      <formula1>"一次计入,工时分摊"</formula1>
    </dataValidation>
  </dataValidations>
  <pageMargins left="0.7" right="0.7" top="0.75" bottom="0.75" header="0.3" footer="0.3"/>
  <pageSetup paperSize="9" orientation="portrait" r:id="rId1"/>
  <ignoredErrors>
    <ignoredError sqref="I11:P11 I39:P39 I38 K38 M38 O38 I13:P13 I12 K12 I16:P16 I15 K15 I22:P26 I21 K21 I28:P29 I27 K27 I31:P32 I30 K30 I34:P35 I33 K33 I37:P37 I36 K36 I41:P42 I40 K40 I44:P45 I43 K43 I47:P47 I46 K46 M12 M15 M21 M27 M30 M33 M36 M40 M43 M46 O12 O15 O21 O27 O30 O33 O36 O40 O43 O46 J14 L14 N14 P14 I18:P20 J17 L17 N17 P17 J48:K48 N48:P4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showGridLines="0" workbookViewId="0">
      <selection activeCell="L10" sqref="L10"/>
    </sheetView>
  </sheetViews>
  <sheetFormatPr defaultRowHeight="19.5" customHeight="1" x14ac:dyDescent="0.15"/>
  <cols>
    <col min="1" max="1" width="0.625" style="12" customWidth="1"/>
    <col min="2" max="2" width="16.75" style="12" customWidth="1"/>
    <col min="3" max="3" width="22.625" style="12" customWidth="1"/>
    <col min="4" max="4" width="13.25" style="12" customWidth="1"/>
    <col min="5" max="5" width="12.375" style="99" customWidth="1"/>
    <col min="6" max="6" width="14" style="12" customWidth="1"/>
    <col min="7" max="7" width="13.125" style="12" customWidth="1"/>
    <col min="8" max="8" width="15.25" style="12" customWidth="1"/>
    <col min="9" max="9" width="11.75" style="12" customWidth="1"/>
    <col min="10" max="10" width="12.625" style="12" customWidth="1"/>
    <col min="11" max="16384" width="9" style="12"/>
  </cols>
  <sheetData>
    <row r="1" spans="2:9" ht="2.25" customHeight="1" x14ac:dyDescent="0.15"/>
    <row r="2" spans="2:9" ht="19.5" customHeight="1" x14ac:dyDescent="0.15">
      <c r="B2" s="26" t="s">
        <v>144</v>
      </c>
      <c r="C2" s="4"/>
      <c r="G2" s="27"/>
    </row>
    <row r="3" spans="2:9" ht="19.5" customHeight="1" x14ac:dyDescent="0.15">
      <c r="B3" s="3" t="s">
        <v>7</v>
      </c>
      <c r="C3" s="3" t="s">
        <v>26</v>
      </c>
      <c r="D3" s="3" t="s">
        <v>24</v>
      </c>
      <c r="E3" s="3" t="s">
        <v>25</v>
      </c>
      <c r="F3" s="3" t="s">
        <v>5</v>
      </c>
      <c r="G3" s="3" t="s">
        <v>8</v>
      </c>
      <c r="H3" s="3" t="s">
        <v>6</v>
      </c>
      <c r="I3" s="3" t="s">
        <v>148</v>
      </c>
    </row>
    <row r="4" spans="2:9" ht="19.5" customHeight="1" x14ac:dyDescent="0.15">
      <c r="B4" s="29" t="s">
        <v>4</v>
      </c>
      <c r="C4" s="29" t="s">
        <v>173</v>
      </c>
      <c r="D4" s="102">
        <v>42979</v>
      </c>
      <c r="E4" s="103">
        <v>42998</v>
      </c>
      <c r="F4" s="29" t="s">
        <v>151</v>
      </c>
      <c r="G4" s="29" t="s">
        <v>49</v>
      </c>
      <c r="H4" s="29" t="s">
        <v>50</v>
      </c>
      <c r="I4" s="29">
        <v>5</v>
      </c>
    </row>
    <row r="5" spans="2:9" ht="19.5" customHeight="1" x14ac:dyDescent="0.15">
      <c r="B5" s="29" t="s">
        <v>4</v>
      </c>
      <c r="C5" s="29" t="s">
        <v>137</v>
      </c>
      <c r="D5" s="102">
        <v>42979</v>
      </c>
      <c r="E5" s="103">
        <v>42998</v>
      </c>
      <c r="F5" s="29" t="s">
        <v>151</v>
      </c>
      <c r="G5" s="29" t="s">
        <v>49</v>
      </c>
      <c r="H5" s="29" t="s">
        <v>50</v>
      </c>
      <c r="I5" s="29">
        <v>17</v>
      </c>
    </row>
    <row r="6" spans="2:9" ht="19.5" customHeight="1" x14ac:dyDescent="0.15">
      <c r="B6" s="29" t="s">
        <v>9</v>
      </c>
      <c r="C6" s="29" t="s">
        <v>139</v>
      </c>
      <c r="D6" s="102">
        <v>42990</v>
      </c>
      <c r="E6" s="103">
        <v>43003</v>
      </c>
      <c r="F6" s="29" t="s">
        <v>152</v>
      </c>
      <c r="G6" s="29" t="s">
        <v>49</v>
      </c>
      <c r="H6" s="29" t="s">
        <v>50</v>
      </c>
      <c r="I6" s="29">
        <v>15</v>
      </c>
    </row>
    <row r="7" spans="2:9" ht="19.5" customHeight="1" x14ac:dyDescent="0.15">
      <c r="B7" s="29" t="s">
        <v>9</v>
      </c>
      <c r="C7" s="29" t="s">
        <v>138</v>
      </c>
      <c r="D7" s="102">
        <v>42990</v>
      </c>
      <c r="E7" s="103">
        <v>43003</v>
      </c>
      <c r="F7" s="29" t="s">
        <v>156</v>
      </c>
      <c r="G7" s="29" t="s">
        <v>49</v>
      </c>
      <c r="H7" s="29" t="s">
        <v>50</v>
      </c>
      <c r="I7" s="29">
        <v>9</v>
      </c>
    </row>
    <row r="8" spans="2:9" ht="19.5" customHeight="1" x14ac:dyDescent="0.15">
      <c r="B8" s="29" t="s">
        <v>52</v>
      </c>
      <c r="C8" s="29" t="s">
        <v>153</v>
      </c>
      <c r="D8" s="102">
        <v>42990</v>
      </c>
      <c r="E8" s="103">
        <v>43003</v>
      </c>
      <c r="F8" s="29" t="s">
        <v>151</v>
      </c>
      <c r="G8" s="29" t="s">
        <v>49</v>
      </c>
      <c r="H8" s="29" t="s">
        <v>50</v>
      </c>
      <c r="I8" s="29">
        <v>8</v>
      </c>
    </row>
    <row r="9" spans="2:9" ht="19.5" customHeight="1" x14ac:dyDescent="0.15">
      <c r="B9" s="29" t="s">
        <v>51</v>
      </c>
      <c r="C9" s="29" t="s">
        <v>174</v>
      </c>
      <c r="D9" s="102">
        <v>43020</v>
      </c>
      <c r="E9" s="103">
        <v>43039</v>
      </c>
      <c r="F9" s="98" t="s">
        <v>152</v>
      </c>
      <c r="G9" s="29" t="s">
        <v>49</v>
      </c>
      <c r="H9" s="105" t="s">
        <v>50</v>
      </c>
      <c r="I9" s="29">
        <v>20</v>
      </c>
    </row>
    <row r="10" spans="2:9" ht="19.5" customHeight="1" x14ac:dyDescent="0.15">
      <c r="B10" s="29" t="s">
        <v>51</v>
      </c>
      <c r="C10" s="29" t="s">
        <v>154</v>
      </c>
      <c r="D10" s="102">
        <v>42993</v>
      </c>
      <c r="E10" s="103">
        <v>43019</v>
      </c>
      <c r="F10" s="98" t="s">
        <v>152</v>
      </c>
      <c r="G10" s="29" t="s">
        <v>49</v>
      </c>
      <c r="H10" s="105" t="s">
        <v>50</v>
      </c>
      <c r="I10" s="29">
        <v>36</v>
      </c>
    </row>
    <row r="11" spans="2:9" ht="19.5" customHeight="1" x14ac:dyDescent="0.15">
      <c r="B11" s="29" t="s">
        <v>51</v>
      </c>
      <c r="C11" s="29" t="s">
        <v>155</v>
      </c>
      <c r="D11" s="102">
        <v>42993</v>
      </c>
      <c r="E11" s="103">
        <v>43007</v>
      </c>
      <c r="F11" s="29" t="s">
        <v>156</v>
      </c>
      <c r="G11" s="29" t="s">
        <v>49</v>
      </c>
      <c r="H11" s="29" t="s">
        <v>50</v>
      </c>
      <c r="I11" s="29">
        <v>23</v>
      </c>
    </row>
    <row r="12" spans="2:9" ht="19.5" customHeight="1" x14ac:dyDescent="0.15">
      <c r="B12" s="29" t="s">
        <v>51</v>
      </c>
      <c r="C12" s="29" t="s">
        <v>157</v>
      </c>
      <c r="D12" s="102">
        <v>43017</v>
      </c>
      <c r="E12" s="103">
        <v>43033</v>
      </c>
      <c r="F12" s="29" t="s">
        <v>156</v>
      </c>
      <c r="G12" s="29" t="s">
        <v>49</v>
      </c>
      <c r="H12" s="29" t="s">
        <v>50</v>
      </c>
      <c r="I12" s="29">
        <v>19</v>
      </c>
    </row>
    <row r="13" spans="2:9" ht="19.5" customHeight="1" x14ac:dyDescent="0.15">
      <c r="B13" s="29" t="s">
        <v>10</v>
      </c>
      <c r="C13" s="29" t="s">
        <v>141</v>
      </c>
      <c r="D13" s="102">
        <v>43003</v>
      </c>
      <c r="E13" s="103">
        <v>43044</v>
      </c>
      <c r="F13" s="30" t="s">
        <v>158</v>
      </c>
      <c r="G13" s="29" t="s">
        <v>49</v>
      </c>
      <c r="H13" s="29" t="s">
        <v>143</v>
      </c>
      <c r="I13" s="29">
        <v>33</v>
      </c>
    </row>
    <row r="14" spans="2:9" ht="28.5" customHeight="1" x14ac:dyDescent="0.15">
      <c r="B14" s="29" t="s">
        <v>10</v>
      </c>
      <c r="C14" s="29" t="s">
        <v>142</v>
      </c>
      <c r="D14" s="104">
        <v>43044</v>
      </c>
      <c r="E14" s="103">
        <v>43064</v>
      </c>
      <c r="F14" s="29" t="s">
        <v>151</v>
      </c>
      <c r="G14" s="29" t="s">
        <v>49</v>
      </c>
      <c r="H14" s="29" t="s">
        <v>143</v>
      </c>
      <c r="I14" s="29">
        <v>5</v>
      </c>
    </row>
    <row r="15" spans="2:9" ht="19.5" customHeight="1" x14ac:dyDescent="0.15">
      <c r="B15" s="29" t="s">
        <v>11</v>
      </c>
      <c r="C15" s="29" t="s">
        <v>140</v>
      </c>
      <c r="D15" s="104">
        <v>43065</v>
      </c>
      <c r="E15" s="103">
        <v>43084</v>
      </c>
      <c r="F15" s="29" t="s">
        <v>151</v>
      </c>
      <c r="G15" s="29" t="s">
        <v>49</v>
      </c>
      <c r="H15" s="29" t="s">
        <v>143</v>
      </c>
      <c r="I15" s="29">
        <v>10</v>
      </c>
    </row>
    <row r="16" spans="2:9" ht="19.5" customHeight="1" x14ac:dyDescent="0.15">
      <c r="B16" s="29"/>
      <c r="C16" s="29"/>
      <c r="D16" s="104"/>
      <c r="E16" s="103"/>
      <c r="F16" s="30"/>
      <c r="G16" s="28"/>
      <c r="H16" s="28"/>
      <c r="I16" s="29"/>
    </row>
    <row r="17" spans="2:9" ht="19.5" customHeight="1" x14ac:dyDescent="0.15">
      <c r="B17" s="29"/>
      <c r="C17" s="29"/>
      <c r="D17" s="104"/>
      <c r="E17" s="103"/>
      <c r="F17" s="30"/>
      <c r="G17" s="28"/>
      <c r="H17" s="28"/>
      <c r="I17" s="29"/>
    </row>
    <row r="18" spans="2:9" ht="19.5" customHeight="1" x14ac:dyDescent="0.15">
      <c r="B18" s="31" t="s">
        <v>61</v>
      </c>
      <c r="C18" s="29"/>
      <c r="D18" s="29"/>
      <c r="E18" s="65"/>
      <c r="F18" s="29"/>
      <c r="G18" s="29"/>
      <c r="H18" s="29"/>
      <c r="I18" s="29">
        <f>SUM(I4:I17)</f>
        <v>200</v>
      </c>
    </row>
  </sheetData>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showGridLines="0" workbookViewId="0">
      <pane ySplit="3" topLeftCell="A4" activePane="bottomLeft" state="frozen"/>
      <selection pane="bottomLeft" activeCell="G10" sqref="G10"/>
    </sheetView>
  </sheetViews>
  <sheetFormatPr defaultRowHeight="15" customHeight="1" x14ac:dyDescent="0.15"/>
  <cols>
    <col min="1" max="1" width="0.5" style="6" customWidth="1"/>
    <col min="2" max="2" width="8.25" style="35" customWidth="1"/>
    <col min="3" max="3" width="13" style="35" customWidth="1"/>
    <col min="4" max="4" width="9" style="6"/>
    <col min="5" max="5" width="9" style="7"/>
    <col min="6" max="16384" width="9" style="6"/>
  </cols>
  <sheetData>
    <row r="1" spans="2:5" ht="3.75" customHeight="1" x14ac:dyDescent="0.15"/>
    <row r="2" spans="2:5" ht="12" customHeight="1" x14ac:dyDescent="0.15">
      <c r="B2" s="1" t="s">
        <v>150</v>
      </c>
      <c r="E2" s="7">
        <f>SUBTOTAL(4,E20:E794)</f>
        <v>98118</v>
      </c>
    </row>
    <row r="3" spans="2:5" s="4" customFormat="1" ht="15" customHeight="1" x14ac:dyDescent="0.15">
      <c r="B3" s="9" t="s">
        <v>40</v>
      </c>
      <c r="C3" s="9" t="s">
        <v>20</v>
      </c>
      <c r="D3" s="9" t="s">
        <v>41</v>
      </c>
      <c r="E3" s="10" t="s">
        <v>34</v>
      </c>
    </row>
    <row r="4" spans="2:5" ht="15" customHeight="1" x14ac:dyDescent="0.15">
      <c r="B4" s="34" t="s">
        <v>42</v>
      </c>
      <c r="C4" s="65" t="s">
        <v>127</v>
      </c>
      <c r="D4" s="29" t="s">
        <v>64</v>
      </c>
      <c r="E4" s="55">
        <v>150</v>
      </c>
    </row>
    <row r="5" spans="2:5" ht="15" customHeight="1" x14ac:dyDescent="0.15">
      <c r="B5" s="34" t="s">
        <v>42</v>
      </c>
      <c r="C5" s="65" t="s">
        <v>128</v>
      </c>
      <c r="D5" s="29" t="s">
        <v>65</v>
      </c>
      <c r="E5" s="55">
        <v>2505</v>
      </c>
    </row>
    <row r="6" spans="2:5" ht="15" customHeight="1" x14ac:dyDescent="0.15">
      <c r="B6" s="34" t="s">
        <v>42</v>
      </c>
      <c r="C6" s="65" t="s">
        <v>129</v>
      </c>
      <c r="D6" s="29" t="s">
        <v>66</v>
      </c>
      <c r="E6" s="55">
        <v>1280</v>
      </c>
    </row>
    <row r="7" spans="2:5" ht="15" customHeight="1" x14ac:dyDescent="0.15">
      <c r="B7" s="34" t="s">
        <v>42</v>
      </c>
      <c r="C7" s="65" t="s">
        <v>130</v>
      </c>
      <c r="D7" s="29" t="s">
        <v>67</v>
      </c>
      <c r="E7" s="55">
        <v>267</v>
      </c>
    </row>
    <row r="8" spans="2:5" ht="15" customHeight="1" x14ac:dyDescent="0.15">
      <c r="B8" s="34" t="s">
        <v>42</v>
      </c>
      <c r="C8" s="65" t="s">
        <v>131</v>
      </c>
      <c r="D8" s="29" t="s">
        <v>68</v>
      </c>
      <c r="E8" s="55">
        <v>46300</v>
      </c>
    </row>
    <row r="9" spans="2:5" ht="15" customHeight="1" x14ac:dyDescent="0.15">
      <c r="B9" s="34" t="s">
        <v>42</v>
      </c>
      <c r="C9" s="65" t="s">
        <v>131</v>
      </c>
      <c r="D9" s="29" t="s">
        <v>69</v>
      </c>
      <c r="E9" s="55">
        <v>4500</v>
      </c>
    </row>
    <row r="10" spans="2:5" ht="15" customHeight="1" x14ac:dyDescent="0.15">
      <c r="B10" s="34" t="s">
        <v>42</v>
      </c>
      <c r="C10" s="65" t="s">
        <v>131</v>
      </c>
      <c r="D10" s="29" t="s">
        <v>70</v>
      </c>
      <c r="E10" s="55">
        <v>4745</v>
      </c>
    </row>
    <row r="11" spans="2:5" ht="15" customHeight="1" x14ac:dyDescent="0.15">
      <c r="B11" s="34" t="s">
        <v>42</v>
      </c>
      <c r="C11" s="65" t="s">
        <v>131</v>
      </c>
      <c r="D11" s="29" t="s">
        <v>71</v>
      </c>
      <c r="E11" s="55">
        <v>2856</v>
      </c>
    </row>
    <row r="12" spans="2:5" ht="15" customHeight="1" x14ac:dyDescent="0.15">
      <c r="B12" s="34" t="s">
        <v>42</v>
      </c>
      <c r="C12" s="65" t="s">
        <v>132</v>
      </c>
      <c r="D12" s="29" t="s">
        <v>72</v>
      </c>
      <c r="E12" s="55">
        <v>13256</v>
      </c>
    </row>
    <row r="13" spans="2:5" ht="15" customHeight="1" x14ac:dyDescent="0.15">
      <c r="B13" s="34" t="s">
        <v>42</v>
      </c>
      <c r="C13" s="65" t="s">
        <v>131</v>
      </c>
      <c r="D13" s="29" t="s">
        <v>73</v>
      </c>
      <c r="E13" s="55">
        <v>670</v>
      </c>
    </row>
    <row r="14" spans="2:5" ht="15" customHeight="1" x14ac:dyDescent="0.15">
      <c r="B14" s="34" t="s">
        <v>42</v>
      </c>
      <c r="C14" s="65" t="s">
        <v>131</v>
      </c>
      <c r="D14" s="29" t="s">
        <v>133</v>
      </c>
      <c r="E14" s="55">
        <v>350</v>
      </c>
    </row>
    <row r="15" spans="2:5" ht="15" customHeight="1" x14ac:dyDescent="0.15">
      <c r="B15" s="34" t="s">
        <v>42</v>
      </c>
      <c r="C15" s="65" t="s">
        <v>134</v>
      </c>
      <c r="D15" s="29" t="s">
        <v>74</v>
      </c>
      <c r="E15" s="55">
        <v>300</v>
      </c>
    </row>
    <row r="16" spans="2:5" ht="15" customHeight="1" x14ac:dyDescent="0.15">
      <c r="B16" s="34" t="s">
        <v>42</v>
      </c>
      <c r="C16" s="65" t="s">
        <v>135</v>
      </c>
      <c r="D16" s="29" t="s">
        <v>75</v>
      </c>
      <c r="E16" s="55">
        <v>360</v>
      </c>
    </row>
    <row r="17" spans="2:5" ht="15" customHeight="1" x14ac:dyDescent="0.15">
      <c r="B17" s="34" t="s">
        <v>42</v>
      </c>
      <c r="C17" s="65" t="s">
        <v>131</v>
      </c>
      <c r="D17" s="29" t="s">
        <v>76</v>
      </c>
      <c r="E17" s="55">
        <v>336</v>
      </c>
    </row>
    <row r="18" spans="2:5" ht="15" customHeight="1" x14ac:dyDescent="0.15">
      <c r="B18" s="34" t="s">
        <v>42</v>
      </c>
      <c r="C18" s="65" t="s">
        <v>131</v>
      </c>
      <c r="D18" s="29" t="s">
        <v>77</v>
      </c>
      <c r="E18" s="55">
        <v>276</v>
      </c>
    </row>
    <row r="19" spans="2:5" ht="15" customHeight="1" x14ac:dyDescent="0.15">
      <c r="B19" s="34" t="s">
        <v>42</v>
      </c>
      <c r="C19" s="65" t="s">
        <v>131</v>
      </c>
      <c r="D19" s="29" t="s">
        <v>136</v>
      </c>
      <c r="E19" s="55">
        <v>1200</v>
      </c>
    </row>
    <row r="20" spans="2:5" ht="15" customHeight="1" x14ac:dyDescent="0.15">
      <c r="B20" s="34" t="s">
        <v>42</v>
      </c>
      <c r="C20" s="34" t="s">
        <v>63</v>
      </c>
      <c r="D20" s="29" t="s">
        <v>79</v>
      </c>
      <c r="E20" s="55">
        <v>4500</v>
      </c>
    </row>
    <row r="21" spans="2:5" ht="15" customHeight="1" x14ac:dyDescent="0.15">
      <c r="B21" s="34" t="s">
        <v>42</v>
      </c>
      <c r="C21" s="34" t="s">
        <v>63</v>
      </c>
      <c r="D21" s="5" t="s">
        <v>78</v>
      </c>
      <c r="E21" s="8">
        <v>14267</v>
      </c>
    </row>
    <row r="22" spans="2:5" ht="15" customHeight="1" x14ac:dyDescent="0.15">
      <c r="E22" s="7">
        <f>SUM(E4:E21)</f>
        <v>98118</v>
      </c>
    </row>
  </sheetData>
  <phoneticPr fontId="1" type="noConversion"/>
  <dataValidations count="1">
    <dataValidation type="list" allowBlank="1" showInputMessage="1" showErrorMessage="1" sqref="C20:C21">
      <formula1>"人工成本,折旧费,小车费用,办公费,电话费-个人,差旅费,误餐费,研制开发费"</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项目封面</vt:lpstr>
      <vt:lpstr>项目控制页</vt:lpstr>
      <vt:lpstr>说明</vt:lpstr>
      <vt:lpstr>项目属性</vt:lpstr>
      <vt:lpstr>项目预算-费用总表</vt:lpstr>
      <vt:lpstr>项目预算-工时总表</vt:lpstr>
      <vt:lpstr>费用-微信自助办理业务系统</vt:lpstr>
      <vt:lpstr>工时-微信自助办理业务系统</vt:lpstr>
      <vt:lpstr>微信自助办理业务系统预算</vt:lpstr>
      <vt:lpstr>功能列表及项目计划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zengww</cp:lastModifiedBy>
  <cp:lastPrinted>2017-10-23T06:18:52Z</cp:lastPrinted>
  <dcterms:created xsi:type="dcterms:W3CDTF">2017-09-13T03:05:13Z</dcterms:created>
  <dcterms:modified xsi:type="dcterms:W3CDTF">2018-01-18T03:13:44Z</dcterms:modified>
</cp:coreProperties>
</file>